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arguli\Documents\Practice\AAFEXII\"/>
    </mc:Choice>
  </mc:AlternateContent>
  <bookViews>
    <workbookView xWindow="0" yWindow="0" windowWidth="23040" windowHeight="9972"/>
  </bookViews>
  <sheets>
    <sheet name="README" sheetId="2" r:id="rId1"/>
    <sheet name="TestPointData" sheetId="1" r:id="rId2"/>
  </sheets>
  <definedNames>
    <definedName name="_xlnm._FilterDatabase" localSheetId="1" hidden="1">TestPointData!$Q$1:$Q$533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2" i="1" l="1"/>
  <c r="BH2" i="1" s="1"/>
  <c r="BE3" i="1"/>
  <c r="BH3" i="1" s="1"/>
  <c r="BJ3" i="1" s="1"/>
  <c r="BK3" i="1" s="1"/>
  <c r="BJ2" i="1" l="1"/>
  <c r="BK2" i="1" s="1"/>
  <c r="BG2" i="1"/>
  <c r="BI2" i="1" s="1"/>
  <c r="BG3" i="1"/>
  <c r="BI3" i="1" s="1"/>
  <c r="BE531" i="1" l="1"/>
  <c r="BE530" i="1"/>
  <c r="BG530" i="1" s="1"/>
  <c r="P530" i="1"/>
  <c r="O530" i="1"/>
  <c r="BE529" i="1"/>
  <c r="BG529" i="1" s="1"/>
  <c r="P529" i="1"/>
  <c r="O529" i="1"/>
  <c r="BE528" i="1"/>
  <c r="BG528" i="1" s="1"/>
  <c r="P528" i="1"/>
  <c r="O528" i="1"/>
  <c r="BE527" i="1"/>
  <c r="P527" i="1"/>
  <c r="O527" i="1"/>
  <c r="BE526" i="1"/>
  <c r="BG526" i="1" s="1"/>
  <c r="P526" i="1"/>
  <c r="O526" i="1"/>
  <c r="BE524" i="1"/>
  <c r="BG524" i="1" s="1"/>
  <c r="P524" i="1"/>
  <c r="O524" i="1"/>
  <c r="BE523" i="1"/>
  <c r="BG523" i="1" s="1"/>
  <c r="P523" i="1"/>
  <c r="O523" i="1"/>
  <c r="BE522" i="1"/>
  <c r="P522" i="1"/>
  <c r="O522" i="1"/>
  <c r="BE521" i="1"/>
  <c r="BG521" i="1" s="1"/>
  <c r="P521" i="1"/>
  <c r="O521" i="1"/>
  <c r="BE520" i="1"/>
  <c r="BG520" i="1" s="1"/>
  <c r="P520" i="1"/>
  <c r="O520" i="1"/>
  <c r="BE519" i="1"/>
  <c r="BG519" i="1" s="1"/>
  <c r="P519" i="1"/>
  <c r="O519" i="1"/>
  <c r="BE518" i="1"/>
  <c r="P518" i="1"/>
  <c r="O518" i="1"/>
  <c r="BE517" i="1"/>
  <c r="BG517" i="1" s="1"/>
  <c r="P517" i="1"/>
  <c r="O517" i="1"/>
  <c r="BE516" i="1"/>
  <c r="BG516" i="1" s="1"/>
  <c r="P516" i="1"/>
  <c r="O516" i="1"/>
  <c r="BE515" i="1"/>
  <c r="BG515" i="1" s="1"/>
  <c r="P515" i="1"/>
  <c r="O515" i="1"/>
  <c r="BE514" i="1"/>
  <c r="P514" i="1"/>
  <c r="O514" i="1"/>
  <c r="BE513" i="1"/>
  <c r="BG513" i="1" s="1"/>
  <c r="P513" i="1"/>
  <c r="O513" i="1"/>
  <c r="BE512" i="1"/>
  <c r="BG512" i="1" s="1"/>
  <c r="P512" i="1"/>
  <c r="O512" i="1"/>
  <c r="BE511" i="1"/>
  <c r="BG511" i="1" s="1"/>
  <c r="P511" i="1"/>
  <c r="O511" i="1"/>
  <c r="BE510" i="1"/>
  <c r="P510" i="1"/>
  <c r="O510" i="1"/>
  <c r="BE509" i="1"/>
  <c r="BG509" i="1" s="1"/>
  <c r="P509" i="1"/>
  <c r="O509" i="1"/>
  <c r="BE508" i="1"/>
  <c r="BG508" i="1" s="1"/>
  <c r="P508" i="1"/>
  <c r="O508" i="1"/>
  <c r="BE507" i="1"/>
  <c r="BG507" i="1" s="1"/>
  <c r="P507" i="1"/>
  <c r="O507" i="1"/>
  <c r="BE506" i="1"/>
  <c r="P506" i="1"/>
  <c r="O506" i="1"/>
  <c r="BE505" i="1"/>
  <c r="BG505" i="1" s="1"/>
  <c r="P505" i="1"/>
  <c r="O505" i="1"/>
  <c r="BE504" i="1"/>
  <c r="BG504" i="1" s="1"/>
  <c r="P504" i="1"/>
  <c r="O504" i="1"/>
  <c r="BE503" i="1"/>
  <c r="BG503" i="1" s="1"/>
  <c r="P503" i="1"/>
  <c r="O503" i="1"/>
  <c r="BE502" i="1"/>
  <c r="P502" i="1"/>
  <c r="O502" i="1"/>
  <c r="BE501" i="1"/>
  <c r="BG501" i="1" s="1"/>
  <c r="P501" i="1"/>
  <c r="O501" i="1"/>
  <c r="BE500" i="1"/>
  <c r="BG500" i="1" s="1"/>
  <c r="P500" i="1"/>
  <c r="O500" i="1"/>
  <c r="BE499" i="1"/>
  <c r="BG499" i="1" s="1"/>
  <c r="P499" i="1"/>
  <c r="O499" i="1"/>
  <c r="BE498" i="1"/>
  <c r="P498" i="1"/>
  <c r="O498" i="1"/>
  <c r="BE497" i="1"/>
  <c r="BG497" i="1" s="1"/>
  <c r="P497" i="1"/>
  <c r="O497" i="1"/>
  <c r="BE496" i="1"/>
  <c r="BG496" i="1" s="1"/>
  <c r="P496" i="1"/>
  <c r="O496" i="1"/>
  <c r="BE495" i="1"/>
  <c r="BG495" i="1" s="1"/>
  <c r="P495" i="1"/>
  <c r="O495" i="1"/>
  <c r="BE494" i="1"/>
  <c r="P494" i="1"/>
  <c r="O494" i="1"/>
  <c r="BE493" i="1"/>
  <c r="BG493" i="1" s="1"/>
  <c r="P493" i="1"/>
  <c r="O493" i="1"/>
  <c r="BE492" i="1"/>
  <c r="BG492" i="1" s="1"/>
  <c r="P492" i="1"/>
  <c r="O492" i="1"/>
  <c r="BE491" i="1"/>
  <c r="BG491" i="1" s="1"/>
  <c r="P491" i="1"/>
  <c r="O491" i="1"/>
  <c r="BE482" i="1"/>
  <c r="P482" i="1"/>
  <c r="O482" i="1"/>
  <c r="BE481" i="1"/>
  <c r="BG481" i="1" s="1"/>
  <c r="P481" i="1"/>
  <c r="O481" i="1"/>
  <c r="BE480" i="1"/>
  <c r="BG480" i="1" s="1"/>
  <c r="P480" i="1"/>
  <c r="O480" i="1"/>
  <c r="BE479" i="1"/>
  <c r="BG479" i="1" s="1"/>
  <c r="P479" i="1"/>
  <c r="O479" i="1"/>
  <c r="BE478" i="1"/>
  <c r="P478" i="1"/>
  <c r="O478" i="1"/>
  <c r="BE477" i="1"/>
  <c r="BE476" i="1"/>
  <c r="BG476" i="1" s="1"/>
  <c r="BI476" i="1" s="1"/>
  <c r="BE475" i="1"/>
  <c r="BE474" i="1"/>
  <c r="BE473" i="1"/>
  <c r="BH473" i="1" s="1"/>
  <c r="BJ473" i="1" s="1"/>
  <c r="BK473" i="1" s="1"/>
  <c r="BE472" i="1"/>
  <c r="BE471" i="1"/>
  <c r="BE468" i="1"/>
  <c r="P468" i="1"/>
  <c r="O468" i="1"/>
  <c r="BE467" i="1"/>
  <c r="BG467" i="1" s="1"/>
  <c r="P467" i="1"/>
  <c r="O467" i="1"/>
  <c r="BE466" i="1"/>
  <c r="BG466" i="1" s="1"/>
  <c r="P466" i="1"/>
  <c r="O466" i="1"/>
  <c r="BE465" i="1"/>
  <c r="BG465" i="1" s="1"/>
  <c r="P465" i="1"/>
  <c r="O465" i="1"/>
  <c r="BE464" i="1"/>
  <c r="P464" i="1"/>
  <c r="O464" i="1"/>
  <c r="BE463" i="1"/>
  <c r="BG463" i="1" s="1"/>
  <c r="P463" i="1"/>
  <c r="O463" i="1"/>
  <c r="BE462" i="1"/>
  <c r="BG462" i="1" s="1"/>
  <c r="P462" i="1"/>
  <c r="O462" i="1"/>
  <c r="BE461" i="1"/>
  <c r="BG461" i="1" s="1"/>
  <c r="P461" i="1"/>
  <c r="O461" i="1"/>
  <c r="BE460" i="1"/>
  <c r="P460" i="1"/>
  <c r="O460" i="1"/>
  <c r="BE459" i="1"/>
  <c r="BG459" i="1" s="1"/>
  <c r="P459" i="1"/>
  <c r="O459" i="1"/>
  <c r="BE458" i="1"/>
  <c r="BG458" i="1" s="1"/>
  <c r="P458" i="1"/>
  <c r="O458" i="1"/>
  <c r="BE457" i="1"/>
  <c r="BG457" i="1" s="1"/>
  <c r="P457" i="1"/>
  <c r="O457" i="1"/>
  <c r="BE456" i="1"/>
  <c r="P456" i="1"/>
  <c r="O456" i="1"/>
  <c r="BE455" i="1"/>
  <c r="BG455" i="1" s="1"/>
  <c r="P455" i="1"/>
  <c r="O455" i="1"/>
  <c r="BE454" i="1"/>
  <c r="BG454" i="1" s="1"/>
  <c r="P454" i="1"/>
  <c r="O454" i="1"/>
  <c r="BE453" i="1"/>
  <c r="BG453" i="1" s="1"/>
  <c r="P453" i="1"/>
  <c r="O453" i="1"/>
  <c r="BE452" i="1"/>
  <c r="BG452" i="1" s="1"/>
  <c r="P452" i="1"/>
  <c r="O452" i="1"/>
  <c r="BE451" i="1"/>
  <c r="P451" i="1"/>
  <c r="O451" i="1"/>
  <c r="BE450" i="1"/>
  <c r="BG450" i="1" s="1"/>
  <c r="P450" i="1"/>
  <c r="O450" i="1"/>
  <c r="BE449" i="1"/>
  <c r="BG449" i="1" s="1"/>
  <c r="P449" i="1"/>
  <c r="O449" i="1"/>
  <c r="BE448" i="1"/>
  <c r="BG448" i="1" s="1"/>
  <c r="P448" i="1"/>
  <c r="O448" i="1"/>
  <c r="BE447" i="1"/>
  <c r="BG447" i="1" s="1"/>
  <c r="P447" i="1"/>
  <c r="O447" i="1"/>
  <c r="BE446" i="1"/>
  <c r="BG446" i="1" s="1"/>
  <c r="P446" i="1"/>
  <c r="O446" i="1"/>
  <c r="BE445" i="1"/>
  <c r="BG445" i="1" s="1"/>
  <c r="P445" i="1"/>
  <c r="O445" i="1"/>
  <c r="BE444" i="1"/>
  <c r="BG444" i="1" s="1"/>
  <c r="P444" i="1"/>
  <c r="O444" i="1"/>
  <c r="BE443" i="1"/>
  <c r="P443" i="1"/>
  <c r="O443" i="1"/>
  <c r="BE442" i="1"/>
  <c r="BG442" i="1" s="1"/>
  <c r="P442" i="1"/>
  <c r="O442" i="1"/>
  <c r="BE441" i="1"/>
  <c r="BG441" i="1" s="1"/>
  <c r="P441" i="1"/>
  <c r="O441" i="1"/>
  <c r="BE436" i="1"/>
  <c r="BG436" i="1" s="1"/>
  <c r="P436" i="1"/>
  <c r="O436" i="1"/>
  <c r="BE435" i="1"/>
  <c r="BG435" i="1" s="1"/>
  <c r="P435" i="1"/>
  <c r="O435" i="1"/>
  <c r="BE434" i="1"/>
  <c r="BG434" i="1" s="1"/>
  <c r="P434" i="1"/>
  <c r="O434" i="1"/>
  <c r="BE433" i="1"/>
  <c r="P433" i="1"/>
  <c r="O433" i="1"/>
  <c r="BE432" i="1"/>
  <c r="BG432" i="1" s="1"/>
  <c r="P432" i="1"/>
  <c r="O432" i="1"/>
  <c r="BE431" i="1"/>
  <c r="BG431" i="1" s="1"/>
  <c r="P431" i="1"/>
  <c r="O431" i="1"/>
  <c r="BE430" i="1"/>
  <c r="BG430" i="1" s="1"/>
  <c r="P430" i="1"/>
  <c r="O430" i="1"/>
  <c r="BE429" i="1"/>
  <c r="BG429" i="1" s="1"/>
  <c r="P429" i="1"/>
  <c r="O429" i="1"/>
  <c r="BE428" i="1"/>
  <c r="BG428" i="1" s="1"/>
  <c r="P428" i="1"/>
  <c r="O428" i="1"/>
  <c r="BE427" i="1"/>
  <c r="BG427" i="1" s="1"/>
  <c r="P427" i="1"/>
  <c r="O427" i="1"/>
  <c r="BE426" i="1"/>
  <c r="BG426" i="1" s="1"/>
  <c r="P426" i="1"/>
  <c r="O426" i="1"/>
  <c r="BE425" i="1"/>
  <c r="BG425" i="1" s="1"/>
  <c r="P425" i="1"/>
  <c r="O425" i="1"/>
  <c r="BE424" i="1"/>
  <c r="BG424" i="1" s="1"/>
  <c r="P424" i="1"/>
  <c r="O424" i="1"/>
  <c r="BE423" i="1"/>
  <c r="BG423" i="1" s="1"/>
  <c r="P423" i="1"/>
  <c r="O423" i="1"/>
  <c r="BE422" i="1"/>
  <c r="BG422" i="1" s="1"/>
  <c r="P422" i="1"/>
  <c r="O422" i="1"/>
  <c r="BE421" i="1"/>
  <c r="BG421" i="1" s="1"/>
  <c r="P421" i="1"/>
  <c r="O421" i="1"/>
  <c r="BE420" i="1"/>
  <c r="BG420" i="1" s="1"/>
  <c r="P420" i="1"/>
  <c r="O420" i="1"/>
  <c r="BE419" i="1"/>
  <c r="BG419" i="1" s="1"/>
  <c r="P419" i="1"/>
  <c r="O419" i="1"/>
  <c r="BE418" i="1"/>
  <c r="BG418" i="1" s="1"/>
  <c r="P418" i="1"/>
  <c r="O418" i="1"/>
  <c r="BE417" i="1"/>
  <c r="P417" i="1"/>
  <c r="O417" i="1"/>
  <c r="BE416" i="1"/>
  <c r="BG416" i="1" s="1"/>
  <c r="P416" i="1"/>
  <c r="O416" i="1"/>
  <c r="BE415" i="1"/>
  <c r="BG415" i="1" s="1"/>
  <c r="P415" i="1"/>
  <c r="O415" i="1"/>
  <c r="BE414" i="1"/>
  <c r="BG414" i="1" s="1"/>
  <c r="P414" i="1"/>
  <c r="O414" i="1"/>
  <c r="BE413" i="1"/>
  <c r="BG413" i="1" s="1"/>
  <c r="P413" i="1"/>
  <c r="O413" i="1"/>
  <c r="BE412" i="1"/>
  <c r="BG412" i="1" s="1"/>
  <c r="P412" i="1"/>
  <c r="O412" i="1"/>
  <c r="BE411" i="1"/>
  <c r="BG411" i="1" s="1"/>
  <c r="P411" i="1"/>
  <c r="O411" i="1"/>
  <c r="BE410" i="1"/>
  <c r="BG410" i="1" s="1"/>
  <c r="P410" i="1"/>
  <c r="O410" i="1"/>
  <c r="BE409" i="1"/>
  <c r="BG409" i="1" s="1"/>
  <c r="P409" i="1"/>
  <c r="O409" i="1"/>
  <c r="BE408" i="1"/>
  <c r="BG408" i="1" s="1"/>
  <c r="P408" i="1"/>
  <c r="O408" i="1"/>
  <c r="BE407" i="1"/>
  <c r="BG407" i="1" s="1"/>
  <c r="P407" i="1"/>
  <c r="O407" i="1"/>
  <c r="BE406" i="1"/>
  <c r="BG406" i="1" s="1"/>
  <c r="BI406" i="1" s="1"/>
  <c r="BE405" i="1"/>
  <c r="BG405" i="1" s="1"/>
  <c r="P405" i="1"/>
  <c r="O405" i="1"/>
  <c r="BE404" i="1"/>
  <c r="BG404" i="1" s="1"/>
  <c r="P404" i="1"/>
  <c r="O404" i="1"/>
  <c r="BE403" i="1"/>
  <c r="BG403" i="1" s="1"/>
  <c r="P403" i="1"/>
  <c r="O403" i="1"/>
  <c r="BE395" i="1"/>
  <c r="BG395" i="1" s="1"/>
  <c r="P395" i="1"/>
  <c r="O395" i="1"/>
  <c r="BE394" i="1"/>
  <c r="BG394" i="1" s="1"/>
  <c r="P394" i="1"/>
  <c r="O394" i="1"/>
  <c r="BE393" i="1"/>
  <c r="BG393" i="1" s="1"/>
  <c r="P393" i="1"/>
  <c r="O393" i="1"/>
  <c r="BE392" i="1"/>
  <c r="BG392" i="1" s="1"/>
  <c r="P392" i="1"/>
  <c r="O392" i="1"/>
  <c r="BE391" i="1"/>
  <c r="BG391" i="1" s="1"/>
  <c r="P391" i="1"/>
  <c r="O391" i="1"/>
  <c r="BE390" i="1"/>
  <c r="BG390" i="1" s="1"/>
  <c r="P390" i="1"/>
  <c r="O390" i="1"/>
  <c r="BE389" i="1"/>
  <c r="BG389" i="1" s="1"/>
  <c r="P389" i="1"/>
  <c r="O389" i="1"/>
  <c r="BE388" i="1"/>
  <c r="BG388" i="1" s="1"/>
  <c r="P388" i="1"/>
  <c r="O388" i="1"/>
  <c r="BE387" i="1"/>
  <c r="BG387" i="1" s="1"/>
  <c r="P387" i="1"/>
  <c r="O387" i="1"/>
  <c r="BE386" i="1"/>
  <c r="BG386" i="1" s="1"/>
  <c r="P386" i="1"/>
  <c r="O386" i="1"/>
  <c r="BE385" i="1"/>
  <c r="BG385" i="1" s="1"/>
  <c r="P385" i="1"/>
  <c r="O385" i="1"/>
  <c r="BE384" i="1"/>
  <c r="BG384" i="1" s="1"/>
  <c r="P384" i="1"/>
  <c r="O384" i="1"/>
  <c r="BE383" i="1"/>
  <c r="BG383" i="1" s="1"/>
  <c r="P383" i="1"/>
  <c r="O383" i="1"/>
  <c r="BE382" i="1"/>
  <c r="BG382" i="1" s="1"/>
  <c r="P382" i="1"/>
  <c r="O382" i="1"/>
  <c r="BE381" i="1"/>
  <c r="BG381" i="1" s="1"/>
  <c r="P381" i="1"/>
  <c r="O381" i="1"/>
  <c r="BE380" i="1"/>
  <c r="BG380" i="1" s="1"/>
  <c r="P380" i="1"/>
  <c r="O380" i="1"/>
  <c r="BE379" i="1"/>
  <c r="BG379" i="1" s="1"/>
  <c r="P379" i="1"/>
  <c r="O379" i="1"/>
  <c r="BE378" i="1"/>
  <c r="BG378" i="1" s="1"/>
  <c r="P378" i="1"/>
  <c r="O378" i="1"/>
  <c r="BE377" i="1"/>
  <c r="BG377" i="1" s="1"/>
  <c r="P377" i="1"/>
  <c r="O377" i="1"/>
  <c r="BE376" i="1"/>
  <c r="BG376" i="1" s="1"/>
  <c r="P376" i="1"/>
  <c r="O376" i="1"/>
  <c r="BE375" i="1"/>
  <c r="BG375" i="1" s="1"/>
  <c r="P375" i="1"/>
  <c r="O375" i="1"/>
  <c r="BE374" i="1"/>
  <c r="BG374" i="1" s="1"/>
  <c r="P374" i="1"/>
  <c r="O374" i="1"/>
  <c r="BE373" i="1"/>
  <c r="BG373" i="1" s="1"/>
  <c r="P373" i="1"/>
  <c r="O373" i="1"/>
  <c r="BE372" i="1"/>
  <c r="BG372" i="1" s="1"/>
  <c r="P372" i="1"/>
  <c r="O372" i="1"/>
  <c r="BE371" i="1"/>
  <c r="BG371" i="1" s="1"/>
  <c r="P371" i="1"/>
  <c r="O371" i="1"/>
  <c r="BE370" i="1"/>
  <c r="BG370" i="1" s="1"/>
  <c r="P370" i="1"/>
  <c r="O370" i="1"/>
  <c r="BE369" i="1"/>
  <c r="BG369" i="1" s="1"/>
  <c r="P369" i="1"/>
  <c r="O369" i="1"/>
  <c r="BE368" i="1"/>
  <c r="P368" i="1"/>
  <c r="O368" i="1"/>
  <c r="BE364" i="1"/>
  <c r="BG364" i="1" s="1"/>
  <c r="P364" i="1"/>
  <c r="O364" i="1"/>
  <c r="BE363" i="1"/>
  <c r="P363" i="1"/>
  <c r="O363" i="1"/>
  <c r="BE362" i="1"/>
  <c r="BG362" i="1" s="1"/>
  <c r="P362" i="1"/>
  <c r="O362" i="1"/>
  <c r="BE361" i="1"/>
  <c r="BG361" i="1" s="1"/>
  <c r="P361" i="1"/>
  <c r="O361" i="1"/>
  <c r="BE360" i="1"/>
  <c r="BG360" i="1" s="1"/>
  <c r="P360" i="1"/>
  <c r="O360" i="1"/>
  <c r="BE359" i="1"/>
  <c r="BG359" i="1" s="1"/>
  <c r="P359" i="1"/>
  <c r="O359" i="1"/>
  <c r="BE358" i="1"/>
  <c r="BG358" i="1" s="1"/>
  <c r="P358" i="1"/>
  <c r="O358" i="1"/>
  <c r="BE357" i="1"/>
  <c r="BG357" i="1" s="1"/>
  <c r="P357" i="1"/>
  <c r="O357" i="1"/>
  <c r="BE356" i="1"/>
  <c r="BG356" i="1" s="1"/>
  <c r="P356" i="1"/>
  <c r="O356" i="1"/>
  <c r="BE355" i="1"/>
  <c r="BG355" i="1" s="1"/>
  <c r="P355" i="1"/>
  <c r="O355" i="1"/>
  <c r="BE354" i="1"/>
  <c r="BG354" i="1" s="1"/>
  <c r="P354" i="1"/>
  <c r="O354" i="1"/>
  <c r="BE353" i="1"/>
  <c r="BG353" i="1" s="1"/>
  <c r="P353" i="1"/>
  <c r="O353" i="1"/>
  <c r="BE352" i="1"/>
  <c r="BG352" i="1" s="1"/>
  <c r="P352" i="1"/>
  <c r="O352" i="1"/>
  <c r="BE351" i="1"/>
  <c r="BG351" i="1" s="1"/>
  <c r="P351" i="1"/>
  <c r="O351" i="1"/>
  <c r="BE350" i="1"/>
  <c r="BG350" i="1" s="1"/>
  <c r="P350" i="1"/>
  <c r="O350" i="1"/>
  <c r="BE349" i="1"/>
  <c r="P349" i="1"/>
  <c r="O349" i="1"/>
  <c r="BE348" i="1"/>
  <c r="BG348" i="1" s="1"/>
  <c r="P348" i="1"/>
  <c r="O348" i="1"/>
  <c r="BE347" i="1"/>
  <c r="P347" i="1"/>
  <c r="O347" i="1"/>
  <c r="BE346" i="1"/>
  <c r="BG346" i="1" s="1"/>
  <c r="P346" i="1"/>
  <c r="O346" i="1"/>
  <c r="BE345" i="1"/>
  <c r="BG345" i="1" s="1"/>
  <c r="P345" i="1"/>
  <c r="O345" i="1"/>
  <c r="BE344" i="1"/>
  <c r="BG344" i="1" s="1"/>
  <c r="P344" i="1"/>
  <c r="O344" i="1"/>
  <c r="BE343" i="1"/>
  <c r="BG343" i="1" s="1"/>
  <c r="P343" i="1"/>
  <c r="O343" i="1"/>
  <c r="BE342" i="1"/>
  <c r="BG342" i="1" s="1"/>
  <c r="P342" i="1"/>
  <c r="O342" i="1"/>
  <c r="BE341" i="1"/>
  <c r="BG341" i="1" s="1"/>
  <c r="P341" i="1"/>
  <c r="O341" i="1"/>
  <c r="BE340" i="1"/>
  <c r="BG340" i="1" s="1"/>
  <c r="P340" i="1"/>
  <c r="O340" i="1"/>
  <c r="BE339" i="1"/>
  <c r="BG339" i="1" s="1"/>
  <c r="P339" i="1"/>
  <c r="O339" i="1"/>
  <c r="BE338" i="1"/>
  <c r="BG338" i="1" s="1"/>
  <c r="P338" i="1"/>
  <c r="O338" i="1"/>
  <c r="BE337" i="1"/>
  <c r="BG337" i="1" s="1"/>
  <c r="P337" i="1"/>
  <c r="O337" i="1"/>
  <c r="BE336" i="1"/>
  <c r="BG336" i="1" s="1"/>
  <c r="P336" i="1"/>
  <c r="O336" i="1"/>
  <c r="BE335" i="1"/>
  <c r="BG335" i="1" s="1"/>
  <c r="P335" i="1"/>
  <c r="O335" i="1"/>
  <c r="BE334" i="1"/>
  <c r="BG334" i="1" s="1"/>
  <c r="P334" i="1"/>
  <c r="O334" i="1"/>
  <c r="BE333" i="1"/>
  <c r="BG333" i="1" s="1"/>
  <c r="P333" i="1"/>
  <c r="O333" i="1"/>
  <c r="BE332" i="1"/>
  <c r="BG332" i="1" s="1"/>
  <c r="P332" i="1"/>
  <c r="O332" i="1"/>
  <c r="BE331" i="1"/>
  <c r="P331" i="1"/>
  <c r="O331" i="1"/>
  <c r="BE330" i="1"/>
  <c r="BG330" i="1" s="1"/>
  <c r="P330" i="1"/>
  <c r="O330" i="1"/>
  <c r="BE329" i="1"/>
  <c r="BG329" i="1" s="1"/>
  <c r="P329" i="1"/>
  <c r="O329" i="1"/>
  <c r="BE328" i="1"/>
  <c r="BG328" i="1" s="1"/>
  <c r="P328" i="1"/>
  <c r="O328" i="1"/>
  <c r="BE327" i="1"/>
  <c r="P327" i="1"/>
  <c r="O327" i="1"/>
  <c r="BE326" i="1"/>
  <c r="BG326" i="1" s="1"/>
  <c r="P326" i="1"/>
  <c r="O326" i="1"/>
  <c r="BE325" i="1"/>
  <c r="BG325" i="1" s="1"/>
  <c r="P325" i="1"/>
  <c r="O325" i="1"/>
  <c r="BE324" i="1"/>
  <c r="BG324" i="1" s="1"/>
  <c r="P324" i="1"/>
  <c r="O324" i="1"/>
  <c r="BE323" i="1"/>
  <c r="P323" i="1"/>
  <c r="O323" i="1"/>
  <c r="BE322" i="1"/>
  <c r="BG322" i="1" s="1"/>
  <c r="P322" i="1"/>
  <c r="O322" i="1"/>
  <c r="BE321" i="1"/>
  <c r="BG321" i="1" s="1"/>
  <c r="P321" i="1"/>
  <c r="O321" i="1"/>
  <c r="BE320" i="1"/>
  <c r="BG320" i="1" s="1"/>
  <c r="P320" i="1"/>
  <c r="O320" i="1"/>
  <c r="BE319" i="1"/>
  <c r="P319" i="1"/>
  <c r="O319" i="1"/>
  <c r="BE318" i="1"/>
  <c r="BG318" i="1" s="1"/>
  <c r="P318" i="1"/>
  <c r="O318" i="1"/>
  <c r="BE317" i="1"/>
  <c r="BG317" i="1" s="1"/>
  <c r="P317" i="1"/>
  <c r="O317" i="1"/>
  <c r="BE316" i="1"/>
  <c r="BG316" i="1" s="1"/>
  <c r="P316" i="1"/>
  <c r="O316" i="1"/>
  <c r="BE315" i="1"/>
  <c r="P315" i="1"/>
  <c r="O315" i="1"/>
  <c r="BE314" i="1"/>
  <c r="BG314" i="1" s="1"/>
  <c r="P314" i="1"/>
  <c r="O314" i="1"/>
  <c r="BE313" i="1"/>
  <c r="BG313" i="1" s="1"/>
  <c r="P313" i="1"/>
  <c r="O313" i="1"/>
  <c r="BE312" i="1"/>
  <c r="BG312" i="1" s="1"/>
  <c r="P312" i="1"/>
  <c r="O312" i="1"/>
  <c r="BE311" i="1"/>
  <c r="P311" i="1"/>
  <c r="O311" i="1"/>
  <c r="BE310" i="1"/>
  <c r="BG310" i="1" s="1"/>
  <c r="P310" i="1"/>
  <c r="O310" i="1"/>
  <c r="BE309" i="1"/>
  <c r="BG309" i="1" s="1"/>
  <c r="P309" i="1"/>
  <c r="O309" i="1"/>
  <c r="BE308" i="1"/>
  <c r="BG308" i="1" s="1"/>
  <c r="P308" i="1"/>
  <c r="O308" i="1"/>
  <c r="BE307" i="1"/>
  <c r="P307" i="1"/>
  <c r="O307" i="1"/>
  <c r="BE306" i="1"/>
  <c r="BG306" i="1" s="1"/>
  <c r="P306" i="1"/>
  <c r="O306" i="1"/>
  <c r="BE305" i="1"/>
  <c r="BG305" i="1" s="1"/>
  <c r="P305" i="1"/>
  <c r="O305" i="1"/>
  <c r="BE304" i="1"/>
  <c r="BG304" i="1" s="1"/>
  <c r="P304" i="1"/>
  <c r="O304" i="1"/>
  <c r="BE303" i="1"/>
  <c r="P303" i="1"/>
  <c r="O303" i="1"/>
  <c r="BE302" i="1"/>
  <c r="BG302" i="1" s="1"/>
  <c r="P302" i="1"/>
  <c r="O302" i="1"/>
  <c r="BE301" i="1"/>
  <c r="BG301" i="1" s="1"/>
  <c r="P301" i="1"/>
  <c r="O301" i="1"/>
  <c r="BE287" i="1"/>
  <c r="BG287" i="1" s="1"/>
  <c r="P287" i="1"/>
  <c r="O287" i="1"/>
  <c r="BE286" i="1"/>
  <c r="P286" i="1"/>
  <c r="O286" i="1"/>
  <c r="BE283" i="1"/>
  <c r="BG283" i="1" s="1"/>
  <c r="BI283" i="1" s="1"/>
  <c r="BE282" i="1"/>
  <c r="BE281" i="1"/>
  <c r="BE280" i="1"/>
  <c r="BG280" i="1" s="1"/>
  <c r="BI280" i="1" s="1"/>
  <c r="BE279" i="1"/>
  <c r="BG279" i="1" s="1"/>
  <c r="P279" i="1"/>
  <c r="O279" i="1"/>
  <c r="BE278" i="1"/>
  <c r="BG278" i="1" s="1"/>
  <c r="P278" i="1"/>
  <c r="O278" i="1"/>
  <c r="BE277" i="1"/>
  <c r="BG277" i="1" s="1"/>
  <c r="P277" i="1"/>
  <c r="O277" i="1"/>
  <c r="BE276" i="1"/>
  <c r="P276" i="1"/>
  <c r="O276" i="1"/>
  <c r="BE275" i="1"/>
  <c r="BG275" i="1" s="1"/>
  <c r="P275" i="1"/>
  <c r="O275" i="1"/>
  <c r="BE274" i="1"/>
  <c r="BG274" i="1" s="1"/>
  <c r="P274" i="1"/>
  <c r="O274" i="1"/>
  <c r="BE273" i="1"/>
  <c r="BG273" i="1" s="1"/>
  <c r="P273" i="1"/>
  <c r="O273" i="1"/>
  <c r="BE272" i="1"/>
  <c r="P272" i="1"/>
  <c r="O272" i="1"/>
  <c r="BE271" i="1"/>
  <c r="BG271" i="1" s="1"/>
  <c r="P271" i="1"/>
  <c r="O271" i="1"/>
  <c r="BE270" i="1"/>
  <c r="BG270" i="1" s="1"/>
  <c r="P270" i="1"/>
  <c r="O270" i="1"/>
  <c r="BE269" i="1"/>
  <c r="BG269" i="1" s="1"/>
  <c r="P269" i="1"/>
  <c r="O269" i="1"/>
  <c r="BE267" i="1"/>
  <c r="BG267" i="1" s="1"/>
  <c r="P267" i="1"/>
  <c r="O267" i="1"/>
  <c r="BE266" i="1"/>
  <c r="BG266" i="1" s="1"/>
  <c r="P266" i="1"/>
  <c r="O266" i="1"/>
  <c r="BE265" i="1"/>
  <c r="BG265" i="1" s="1"/>
  <c r="P265" i="1"/>
  <c r="O265" i="1"/>
  <c r="BE264" i="1"/>
  <c r="BG264" i="1" s="1"/>
  <c r="P264" i="1"/>
  <c r="O264" i="1"/>
  <c r="BE263" i="1"/>
  <c r="BG263" i="1" s="1"/>
  <c r="P263" i="1"/>
  <c r="O263" i="1"/>
  <c r="BE262" i="1"/>
  <c r="BG262" i="1" s="1"/>
  <c r="P262" i="1"/>
  <c r="O262" i="1"/>
  <c r="BE261" i="1"/>
  <c r="BG261" i="1" s="1"/>
  <c r="P261" i="1"/>
  <c r="O261" i="1"/>
  <c r="BE260" i="1"/>
  <c r="BG260" i="1" s="1"/>
  <c r="P260" i="1"/>
  <c r="O260" i="1"/>
  <c r="BE259" i="1"/>
  <c r="BG259" i="1" s="1"/>
  <c r="P259" i="1"/>
  <c r="O259" i="1"/>
  <c r="BE258" i="1"/>
  <c r="BG258" i="1" s="1"/>
  <c r="P258" i="1"/>
  <c r="O258" i="1"/>
  <c r="BE257" i="1"/>
  <c r="P257" i="1"/>
  <c r="O257" i="1"/>
  <c r="BE256" i="1"/>
  <c r="BG256" i="1" s="1"/>
  <c r="P256" i="1"/>
  <c r="O256" i="1"/>
  <c r="BE255" i="1"/>
  <c r="BG255" i="1" s="1"/>
  <c r="P255" i="1"/>
  <c r="O255" i="1"/>
  <c r="BE254" i="1"/>
  <c r="BG254" i="1" s="1"/>
  <c r="P254" i="1"/>
  <c r="O254" i="1"/>
  <c r="BE253" i="1"/>
  <c r="BG253" i="1" s="1"/>
  <c r="P253" i="1"/>
  <c r="O253" i="1"/>
  <c r="BE252" i="1"/>
  <c r="BG252" i="1" s="1"/>
  <c r="P252" i="1"/>
  <c r="O252" i="1"/>
  <c r="BE251" i="1"/>
  <c r="BG251" i="1" s="1"/>
  <c r="P251" i="1"/>
  <c r="O251" i="1"/>
  <c r="BE250" i="1"/>
  <c r="BG250" i="1" s="1"/>
  <c r="P250" i="1"/>
  <c r="O250" i="1"/>
  <c r="BE249" i="1"/>
  <c r="BG249" i="1" s="1"/>
  <c r="P249" i="1"/>
  <c r="O249" i="1"/>
  <c r="BE248" i="1"/>
  <c r="BG248" i="1" s="1"/>
  <c r="P248" i="1"/>
  <c r="O248" i="1"/>
  <c r="BE247" i="1"/>
  <c r="BG247" i="1" s="1"/>
  <c r="P247" i="1"/>
  <c r="O247" i="1"/>
  <c r="BE246" i="1"/>
  <c r="BG246" i="1" s="1"/>
  <c r="P246" i="1"/>
  <c r="O246" i="1"/>
  <c r="BE245" i="1"/>
  <c r="BG245" i="1" s="1"/>
  <c r="P245" i="1"/>
  <c r="O245" i="1"/>
  <c r="BE244" i="1"/>
  <c r="BG244" i="1" s="1"/>
  <c r="P244" i="1"/>
  <c r="O244" i="1"/>
  <c r="BE243" i="1"/>
  <c r="BG243" i="1" s="1"/>
  <c r="P243" i="1"/>
  <c r="O243" i="1"/>
  <c r="BE242" i="1"/>
  <c r="BG242" i="1" s="1"/>
  <c r="P242" i="1"/>
  <c r="O242" i="1"/>
  <c r="BE241" i="1"/>
  <c r="P241" i="1"/>
  <c r="O241" i="1"/>
  <c r="BE239" i="1"/>
  <c r="BG239" i="1" s="1"/>
  <c r="P239" i="1"/>
  <c r="O239" i="1"/>
  <c r="BE234" i="1"/>
  <c r="BG234" i="1" s="1"/>
  <c r="P234" i="1"/>
  <c r="O234" i="1"/>
  <c r="BE233" i="1"/>
  <c r="BG233" i="1" s="1"/>
  <c r="P233" i="1"/>
  <c r="O233" i="1"/>
  <c r="BE232" i="1"/>
  <c r="BG232" i="1" s="1"/>
  <c r="P232" i="1"/>
  <c r="O232" i="1"/>
  <c r="BE231" i="1"/>
  <c r="BG231" i="1" s="1"/>
  <c r="P231" i="1"/>
  <c r="O231" i="1"/>
  <c r="BE230" i="1"/>
  <c r="BG230" i="1" s="1"/>
  <c r="P230" i="1"/>
  <c r="O230" i="1"/>
  <c r="BE227" i="1"/>
  <c r="BG227" i="1" s="1"/>
  <c r="P227" i="1"/>
  <c r="O227" i="1"/>
  <c r="BE226" i="1"/>
  <c r="BG226" i="1" s="1"/>
  <c r="P226" i="1"/>
  <c r="O226" i="1"/>
  <c r="BE225" i="1"/>
  <c r="BG225" i="1" s="1"/>
  <c r="P225" i="1"/>
  <c r="O225" i="1"/>
  <c r="BE223" i="1"/>
  <c r="BG223" i="1" s="1"/>
  <c r="BI223" i="1" s="1"/>
  <c r="BE222" i="1"/>
  <c r="BG222" i="1" s="1"/>
  <c r="BI222" i="1" s="1"/>
  <c r="BE221" i="1"/>
  <c r="BG221" i="1" s="1"/>
  <c r="BI221" i="1" s="1"/>
  <c r="BE220" i="1"/>
  <c r="BE219" i="1"/>
  <c r="BG219" i="1" s="1"/>
  <c r="BI219" i="1" s="1"/>
  <c r="BE218" i="1"/>
  <c r="BE217" i="1"/>
  <c r="BE216" i="1"/>
  <c r="BE215" i="1"/>
  <c r="BG215" i="1" s="1"/>
  <c r="P215" i="1"/>
  <c r="O215" i="1"/>
  <c r="BE213" i="1"/>
  <c r="BG213" i="1" s="1"/>
  <c r="P213" i="1"/>
  <c r="O213" i="1"/>
  <c r="BE212" i="1"/>
  <c r="BG212" i="1" s="1"/>
  <c r="P212" i="1"/>
  <c r="O212" i="1"/>
  <c r="BE211" i="1"/>
  <c r="BG211" i="1" s="1"/>
  <c r="P211" i="1"/>
  <c r="O211" i="1"/>
  <c r="BE209" i="1"/>
  <c r="BG209" i="1" s="1"/>
  <c r="P209" i="1"/>
  <c r="O209" i="1"/>
  <c r="BE208" i="1"/>
  <c r="BG208" i="1" s="1"/>
  <c r="P208" i="1"/>
  <c r="O208" i="1"/>
  <c r="BE207" i="1"/>
  <c r="BG207" i="1" s="1"/>
  <c r="P207" i="1"/>
  <c r="O207" i="1"/>
  <c r="BE206" i="1"/>
  <c r="BG206" i="1" s="1"/>
  <c r="P206" i="1"/>
  <c r="O206" i="1"/>
  <c r="BE205" i="1"/>
  <c r="BG205" i="1" s="1"/>
  <c r="P205" i="1"/>
  <c r="O205" i="1"/>
  <c r="BE204" i="1"/>
  <c r="BG204" i="1" s="1"/>
  <c r="P204" i="1"/>
  <c r="O204" i="1"/>
  <c r="BE203" i="1"/>
  <c r="BG203" i="1" s="1"/>
  <c r="P203" i="1"/>
  <c r="O203" i="1"/>
  <c r="BE202" i="1"/>
  <c r="BG202" i="1" s="1"/>
  <c r="P202" i="1"/>
  <c r="O202" i="1"/>
  <c r="BE201" i="1"/>
  <c r="BG201" i="1" s="1"/>
  <c r="P201" i="1"/>
  <c r="O201" i="1"/>
  <c r="BE200" i="1"/>
  <c r="BG200" i="1" s="1"/>
  <c r="P200" i="1"/>
  <c r="O200" i="1"/>
  <c r="BE199" i="1"/>
  <c r="BG199" i="1" s="1"/>
  <c r="P199" i="1"/>
  <c r="O199" i="1"/>
  <c r="BE198" i="1"/>
  <c r="BG198" i="1" s="1"/>
  <c r="P198" i="1"/>
  <c r="O198" i="1"/>
  <c r="BE197" i="1"/>
  <c r="BG197" i="1" s="1"/>
  <c r="P197" i="1"/>
  <c r="O197" i="1"/>
  <c r="BE196" i="1"/>
  <c r="BG196" i="1" s="1"/>
  <c r="P196" i="1"/>
  <c r="O196" i="1"/>
  <c r="BE194" i="1"/>
  <c r="BG194" i="1" s="1"/>
  <c r="P194" i="1"/>
  <c r="O194" i="1"/>
  <c r="BE193" i="1"/>
  <c r="BG193" i="1" s="1"/>
  <c r="P193" i="1"/>
  <c r="O193" i="1"/>
  <c r="BE192" i="1"/>
  <c r="BG192" i="1" s="1"/>
  <c r="P192" i="1"/>
  <c r="O192" i="1"/>
  <c r="BE191" i="1"/>
  <c r="BG191" i="1" s="1"/>
  <c r="P191" i="1"/>
  <c r="O191" i="1"/>
  <c r="BE190" i="1"/>
  <c r="BG190" i="1" s="1"/>
  <c r="P190" i="1"/>
  <c r="O190" i="1"/>
  <c r="BE189" i="1"/>
  <c r="BG189" i="1" s="1"/>
  <c r="P189" i="1"/>
  <c r="O189" i="1"/>
  <c r="BE188" i="1"/>
  <c r="BG188" i="1" s="1"/>
  <c r="P188" i="1"/>
  <c r="O188" i="1"/>
  <c r="BE187" i="1"/>
  <c r="BG187" i="1" s="1"/>
  <c r="P187" i="1"/>
  <c r="O187" i="1"/>
  <c r="BE186" i="1"/>
  <c r="BG186" i="1" s="1"/>
  <c r="P186" i="1"/>
  <c r="O186" i="1"/>
  <c r="BE185" i="1"/>
  <c r="P185" i="1"/>
  <c r="O185" i="1"/>
  <c r="BE184" i="1"/>
  <c r="BG184" i="1" s="1"/>
  <c r="P184" i="1"/>
  <c r="O184" i="1"/>
  <c r="BE183" i="1"/>
  <c r="P183" i="1"/>
  <c r="O183" i="1"/>
  <c r="BE182" i="1"/>
  <c r="BG182" i="1" s="1"/>
  <c r="P182" i="1"/>
  <c r="O182" i="1"/>
  <c r="BE180" i="1"/>
  <c r="BG180" i="1" s="1"/>
  <c r="P180" i="1"/>
  <c r="O180" i="1"/>
  <c r="BE179" i="1"/>
  <c r="BG179" i="1" s="1"/>
  <c r="P179" i="1"/>
  <c r="O179" i="1"/>
  <c r="BE178" i="1"/>
  <c r="BG178" i="1" s="1"/>
  <c r="P178" i="1"/>
  <c r="O178" i="1"/>
  <c r="BE177" i="1"/>
  <c r="BG177" i="1" s="1"/>
  <c r="P177" i="1"/>
  <c r="O177" i="1"/>
  <c r="BE176" i="1"/>
  <c r="BG176" i="1" s="1"/>
  <c r="P176" i="1"/>
  <c r="O176" i="1"/>
  <c r="BE175" i="1"/>
  <c r="BG175" i="1" s="1"/>
  <c r="P175" i="1"/>
  <c r="O175" i="1"/>
  <c r="BE174" i="1"/>
  <c r="BG174" i="1" s="1"/>
  <c r="P174" i="1"/>
  <c r="O174" i="1"/>
  <c r="BE173" i="1"/>
  <c r="BG173" i="1" s="1"/>
  <c r="P173" i="1"/>
  <c r="O173" i="1"/>
  <c r="BE172" i="1"/>
  <c r="BG172" i="1" s="1"/>
  <c r="P172" i="1"/>
  <c r="O172" i="1"/>
  <c r="BE171" i="1"/>
  <c r="BG171" i="1" s="1"/>
  <c r="P171" i="1"/>
  <c r="O171" i="1"/>
  <c r="BE170" i="1"/>
  <c r="BG170" i="1" s="1"/>
  <c r="P170" i="1"/>
  <c r="O170" i="1"/>
  <c r="BE169" i="1"/>
  <c r="BG169" i="1" s="1"/>
  <c r="P169" i="1"/>
  <c r="O169" i="1"/>
  <c r="BE168" i="1"/>
  <c r="P168" i="1"/>
  <c r="O168" i="1"/>
  <c r="BE167" i="1"/>
  <c r="BG167" i="1" s="1"/>
  <c r="P167" i="1"/>
  <c r="O167" i="1"/>
  <c r="BE166" i="1"/>
  <c r="P166" i="1"/>
  <c r="O166" i="1"/>
  <c r="BE165" i="1"/>
  <c r="BG165" i="1" s="1"/>
  <c r="P165" i="1"/>
  <c r="O165" i="1"/>
  <c r="BE164" i="1"/>
  <c r="BG164" i="1" s="1"/>
  <c r="P164" i="1"/>
  <c r="O164" i="1"/>
  <c r="BE163" i="1"/>
  <c r="BG163" i="1" s="1"/>
  <c r="P163" i="1"/>
  <c r="O163" i="1"/>
  <c r="BE162" i="1"/>
  <c r="BG162" i="1" s="1"/>
  <c r="P162" i="1"/>
  <c r="O162" i="1"/>
  <c r="BE161" i="1"/>
  <c r="BG161" i="1" s="1"/>
  <c r="P161" i="1"/>
  <c r="O161" i="1"/>
  <c r="BE160" i="1"/>
  <c r="BG160" i="1" s="1"/>
  <c r="P160" i="1"/>
  <c r="O160" i="1"/>
  <c r="BE159" i="1"/>
  <c r="BG159" i="1" s="1"/>
  <c r="P159" i="1"/>
  <c r="O159" i="1"/>
  <c r="BE158" i="1"/>
  <c r="BG158" i="1" s="1"/>
  <c r="P158" i="1"/>
  <c r="O158" i="1"/>
  <c r="BE157" i="1"/>
  <c r="BG157" i="1" s="1"/>
  <c r="P157" i="1"/>
  <c r="O157" i="1"/>
  <c r="BE156" i="1"/>
  <c r="BG156" i="1" s="1"/>
  <c r="P156" i="1"/>
  <c r="O156" i="1"/>
  <c r="BE155" i="1"/>
  <c r="BG155" i="1" s="1"/>
  <c r="P155" i="1"/>
  <c r="O155" i="1"/>
  <c r="BE154" i="1"/>
  <c r="BG154" i="1" s="1"/>
  <c r="P154" i="1"/>
  <c r="O154" i="1"/>
  <c r="BE153" i="1"/>
  <c r="BG153" i="1" s="1"/>
  <c r="P153" i="1"/>
  <c r="O153" i="1"/>
  <c r="BE152" i="1"/>
  <c r="P152" i="1"/>
  <c r="O152" i="1"/>
  <c r="BE151" i="1"/>
  <c r="BG151" i="1" s="1"/>
  <c r="P151" i="1"/>
  <c r="O151" i="1"/>
  <c r="BE150" i="1"/>
  <c r="P150" i="1"/>
  <c r="O150" i="1"/>
  <c r="BE149" i="1"/>
  <c r="P149" i="1"/>
  <c r="O149" i="1"/>
  <c r="BE148" i="1"/>
  <c r="BG148" i="1" s="1"/>
  <c r="P148" i="1"/>
  <c r="O148" i="1"/>
  <c r="BE147" i="1"/>
  <c r="BG147" i="1" s="1"/>
  <c r="P147" i="1"/>
  <c r="O147" i="1"/>
  <c r="BE146" i="1"/>
  <c r="BG146" i="1" s="1"/>
  <c r="P146" i="1"/>
  <c r="O146" i="1"/>
  <c r="BE145" i="1"/>
  <c r="BG145" i="1" s="1"/>
  <c r="P145" i="1"/>
  <c r="O145" i="1"/>
  <c r="BE144" i="1"/>
  <c r="BG144" i="1" s="1"/>
  <c r="P144" i="1"/>
  <c r="O144" i="1"/>
  <c r="BE143" i="1"/>
  <c r="BG143" i="1" s="1"/>
  <c r="P143" i="1"/>
  <c r="O143" i="1"/>
  <c r="BE142" i="1"/>
  <c r="BG142" i="1" s="1"/>
  <c r="P142" i="1"/>
  <c r="O142" i="1"/>
  <c r="BE141" i="1"/>
  <c r="BG141" i="1" s="1"/>
  <c r="P141" i="1"/>
  <c r="O141" i="1"/>
  <c r="BE140" i="1"/>
  <c r="BG140" i="1" s="1"/>
  <c r="P140" i="1"/>
  <c r="O140" i="1"/>
  <c r="BE139" i="1"/>
  <c r="BG139" i="1" s="1"/>
  <c r="P139" i="1"/>
  <c r="O139" i="1"/>
  <c r="BE138" i="1"/>
  <c r="BG138" i="1" s="1"/>
  <c r="P138" i="1"/>
  <c r="O138" i="1"/>
  <c r="BE137" i="1"/>
  <c r="BG137" i="1" s="1"/>
  <c r="P137" i="1"/>
  <c r="O137" i="1"/>
  <c r="BE136" i="1"/>
  <c r="P136" i="1"/>
  <c r="O136" i="1"/>
  <c r="BE135" i="1"/>
  <c r="BG135" i="1" s="1"/>
  <c r="P135" i="1"/>
  <c r="O135" i="1"/>
  <c r="BE133" i="1"/>
  <c r="P133" i="1"/>
  <c r="O133" i="1"/>
  <c r="BE132" i="1"/>
  <c r="BG132" i="1" s="1"/>
  <c r="P132" i="1"/>
  <c r="O132" i="1"/>
  <c r="BE131" i="1"/>
  <c r="BG131" i="1" s="1"/>
  <c r="P131" i="1"/>
  <c r="O131" i="1"/>
  <c r="BE130" i="1"/>
  <c r="BG130" i="1" s="1"/>
  <c r="P130" i="1"/>
  <c r="O130" i="1"/>
  <c r="BE124" i="1"/>
  <c r="BG124" i="1" s="1"/>
  <c r="P124" i="1"/>
  <c r="O124" i="1"/>
  <c r="BE123" i="1"/>
  <c r="BG123" i="1" s="1"/>
  <c r="P123" i="1"/>
  <c r="O123" i="1"/>
  <c r="BE122" i="1"/>
  <c r="BG122" i="1" s="1"/>
  <c r="P122" i="1"/>
  <c r="O122" i="1"/>
  <c r="BE121" i="1"/>
  <c r="BG121" i="1" s="1"/>
  <c r="P121" i="1"/>
  <c r="O121" i="1"/>
  <c r="BE120" i="1"/>
  <c r="BG120" i="1" s="1"/>
  <c r="P120" i="1"/>
  <c r="O120" i="1"/>
  <c r="BE119" i="1"/>
  <c r="P119" i="1"/>
  <c r="O119" i="1"/>
  <c r="BE118" i="1"/>
  <c r="BG118" i="1" s="1"/>
  <c r="P118" i="1"/>
  <c r="O118" i="1"/>
  <c r="BE116" i="1"/>
  <c r="BG116" i="1" s="1"/>
  <c r="P116" i="1"/>
  <c r="O116" i="1"/>
  <c r="BE115" i="1"/>
  <c r="BG115" i="1" s="1"/>
  <c r="P115" i="1"/>
  <c r="O115" i="1"/>
  <c r="BE114" i="1"/>
  <c r="P114" i="1"/>
  <c r="O114" i="1"/>
  <c r="BE113" i="1"/>
  <c r="BG113" i="1" s="1"/>
  <c r="P113" i="1"/>
  <c r="O113" i="1"/>
  <c r="BE112" i="1"/>
  <c r="BG112" i="1" s="1"/>
  <c r="P112" i="1"/>
  <c r="O112" i="1"/>
  <c r="BE111" i="1"/>
  <c r="BG111" i="1" s="1"/>
  <c r="P111" i="1"/>
  <c r="O111" i="1"/>
  <c r="BE110" i="1"/>
  <c r="P110" i="1"/>
  <c r="O110" i="1"/>
  <c r="BE109" i="1"/>
  <c r="BG109" i="1" s="1"/>
  <c r="P109" i="1"/>
  <c r="O109" i="1"/>
  <c r="BE108" i="1"/>
  <c r="BG108" i="1" s="1"/>
  <c r="P108" i="1"/>
  <c r="O108" i="1"/>
  <c r="BE107" i="1"/>
  <c r="BG107" i="1" s="1"/>
  <c r="P107" i="1"/>
  <c r="O107" i="1"/>
  <c r="BE106" i="1"/>
  <c r="P106" i="1"/>
  <c r="O106" i="1"/>
  <c r="BE105" i="1"/>
  <c r="BG105" i="1" s="1"/>
  <c r="P105" i="1"/>
  <c r="O105" i="1"/>
  <c r="BE104" i="1"/>
  <c r="BG104" i="1" s="1"/>
  <c r="P104" i="1"/>
  <c r="O104" i="1"/>
  <c r="BE103" i="1"/>
  <c r="BG103" i="1" s="1"/>
  <c r="P103" i="1"/>
  <c r="O103" i="1"/>
  <c r="BE102" i="1"/>
  <c r="P102" i="1"/>
  <c r="O102" i="1"/>
  <c r="BE101" i="1"/>
  <c r="BG101" i="1" s="1"/>
  <c r="P101" i="1"/>
  <c r="O101" i="1"/>
  <c r="BE100" i="1"/>
  <c r="BG100" i="1" s="1"/>
  <c r="P100" i="1"/>
  <c r="O100" i="1"/>
  <c r="BE99" i="1"/>
  <c r="BG99" i="1" s="1"/>
  <c r="P99" i="1"/>
  <c r="O99" i="1"/>
  <c r="BE98" i="1"/>
  <c r="P98" i="1"/>
  <c r="O98" i="1"/>
  <c r="BE97" i="1"/>
  <c r="BG97" i="1" s="1"/>
  <c r="P97" i="1"/>
  <c r="O97" i="1"/>
  <c r="BE96" i="1"/>
  <c r="BG96" i="1" s="1"/>
  <c r="P96" i="1"/>
  <c r="O96" i="1"/>
  <c r="BE95" i="1"/>
  <c r="BG95" i="1" s="1"/>
  <c r="P95" i="1"/>
  <c r="O95" i="1"/>
  <c r="BE94" i="1"/>
  <c r="P94" i="1"/>
  <c r="O94" i="1"/>
  <c r="BE93" i="1"/>
  <c r="BG93" i="1" s="1"/>
  <c r="P93" i="1"/>
  <c r="O93" i="1"/>
  <c r="BE92" i="1"/>
  <c r="BG92" i="1" s="1"/>
  <c r="P92" i="1"/>
  <c r="O92" i="1"/>
  <c r="BE91" i="1"/>
  <c r="BG91" i="1" s="1"/>
  <c r="P91" i="1"/>
  <c r="O91" i="1"/>
  <c r="BE90" i="1"/>
  <c r="P90" i="1"/>
  <c r="O90" i="1"/>
  <c r="BE89" i="1"/>
  <c r="BG89" i="1" s="1"/>
  <c r="P89" i="1"/>
  <c r="O89" i="1"/>
  <c r="BE87" i="1"/>
  <c r="BG87" i="1" s="1"/>
  <c r="P87" i="1"/>
  <c r="O87" i="1"/>
  <c r="BE85" i="1"/>
  <c r="BE84" i="1"/>
  <c r="BG84" i="1" s="1"/>
  <c r="BI84" i="1" s="1"/>
  <c r="BE83" i="1"/>
  <c r="BG83" i="1" s="1"/>
  <c r="BI83" i="1" s="1"/>
  <c r="O83" i="1"/>
  <c r="BE82" i="1"/>
  <c r="BH82" i="1" s="1"/>
  <c r="BJ82" i="1" s="1"/>
  <c r="BK82" i="1" s="1"/>
  <c r="BE81" i="1"/>
  <c r="BE80" i="1"/>
  <c r="BH80" i="1" s="1"/>
  <c r="BJ80" i="1" s="1"/>
  <c r="BK80" i="1" s="1"/>
  <c r="BE72" i="1"/>
  <c r="BG72" i="1" s="1"/>
  <c r="P72" i="1"/>
  <c r="O72" i="1"/>
  <c r="BE71" i="1"/>
  <c r="BG71" i="1" s="1"/>
  <c r="P71" i="1"/>
  <c r="O71" i="1"/>
  <c r="BE70" i="1"/>
  <c r="P70" i="1"/>
  <c r="O70" i="1"/>
  <c r="BE69" i="1"/>
  <c r="BG69" i="1" s="1"/>
  <c r="P69" i="1"/>
  <c r="O69" i="1"/>
  <c r="BE68" i="1"/>
  <c r="BG68" i="1" s="1"/>
  <c r="P68" i="1"/>
  <c r="O68" i="1"/>
  <c r="BE67" i="1"/>
  <c r="BG67" i="1" s="1"/>
  <c r="P67" i="1"/>
  <c r="O67" i="1"/>
  <c r="BE66" i="1"/>
  <c r="P66" i="1"/>
  <c r="O66" i="1"/>
  <c r="BE65" i="1"/>
  <c r="BG65" i="1" s="1"/>
  <c r="P65" i="1"/>
  <c r="O65" i="1"/>
  <c r="BE64" i="1"/>
  <c r="BG64" i="1" s="1"/>
  <c r="P64" i="1"/>
  <c r="O64" i="1"/>
  <c r="BE63" i="1"/>
  <c r="BG63" i="1" s="1"/>
  <c r="P63" i="1"/>
  <c r="O63" i="1"/>
  <c r="BE62" i="1"/>
  <c r="P62" i="1"/>
  <c r="O62" i="1"/>
  <c r="BE60" i="1"/>
  <c r="BG60" i="1" s="1"/>
  <c r="P60" i="1"/>
  <c r="O60" i="1"/>
  <c r="BE59" i="1"/>
  <c r="P59" i="1"/>
  <c r="O59" i="1"/>
  <c r="BE58" i="1"/>
  <c r="BG58" i="1" s="1"/>
  <c r="P58" i="1"/>
  <c r="O58" i="1"/>
  <c r="BE57" i="1"/>
  <c r="P57" i="1"/>
  <c r="O57" i="1"/>
  <c r="BE56" i="1"/>
  <c r="BG56" i="1" s="1"/>
  <c r="P56" i="1"/>
  <c r="O56" i="1"/>
  <c r="BE55" i="1"/>
  <c r="BG55" i="1" s="1"/>
  <c r="P55" i="1"/>
  <c r="O55" i="1"/>
  <c r="BE54" i="1"/>
  <c r="BG54" i="1" s="1"/>
  <c r="P54" i="1"/>
  <c r="O54" i="1"/>
  <c r="BE53" i="1"/>
  <c r="BG53" i="1" s="1"/>
  <c r="P53" i="1"/>
  <c r="O53" i="1"/>
  <c r="BE52" i="1"/>
  <c r="BG52" i="1" s="1"/>
  <c r="P52" i="1"/>
  <c r="O52" i="1"/>
  <c r="BE51" i="1"/>
  <c r="BG51" i="1" s="1"/>
  <c r="P51" i="1"/>
  <c r="O51" i="1"/>
  <c r="BE50" i="1"/>
  <c r="BG50" i="1" s="1"/>
  <c r="P50" i="1"/>
  <c r="O50" i="1"/>
  <c r="BE49" i="1"/>
  <c r="BG49" i="1" s="1"/>
  <c r="P49" i="1"/>
  <c r="O49" i="1"/>
  <c r="BE48" i="1"/>
  <c r="BG48" i="1" s="1"/>
  <c r="P48" i="1"/>
  <c r="O48" i="1"/>
  <c r="BE47" i="1"/>
  <c r="BG47" i="1" s="1"/>
  <c r="P47" i="1"/>
  <c r="O47" i="1"/>
  <c r="BE46" i="1"/>
  <c r="BG46" i="1" s="1"/>
  <c r="P46" i="1"/>
  <c r="O46" i="1"/>
  <c r="BE45" i="1"/>
  <c r="BG45" i="1" s="1"/>
  <c r="P45" i="1"/>
  <c r="O45" i="1"/>
  <c r="BE44" i="1"/>
  <c r="BG44" i="1" s="1"/>
  <c r="P44" i="1"/>
  <c r="O44" i="1"/>
  <c r="BE43" i="1"/>
  <c r="BG43" i="1" s="1"/>
  <c r="P43" i="1"/>
  <c r="O43" i="1"/>
  <c r="BE42" i="1"/>
  <c r="BG42" i="1" s="1"/>
  <c r="P42" i="1"/>
  <c r="O42" i="1"/>
  <c r="BE41" i="1"/>
  <c r="BG41" i="1" s="1"/>
  <c r="P41" i="1"/>
  <c r="O41" i="1"/>
  <c r="BE40" i="1"/>
  <c r="BG40" i="1" s="1"/>
  <c r="P40" i="1"/>
  <c r="O40" i="1"/>
  <c r="BE39" i="1"/>
  <c r="BG39" i="1" s="1"/>
  <c r="P39" i="1"/>
  <c r="O39" i="1"/>
  <c r="BE38" i="1"/>
  <c r="BG38" i="1" s="1"/>
  <c r="P38" i="1"/>
  <c r="O38" i="1"/>
  <c r="BE37" i="1"/>
  <c r="BG37" i="1" s="1"/>
  <c r="P37" i="1"/>
  <c r="O37" i="1"/>
  <c r="BE36" i="1"/>
  <c r="BG36" i="1" s="1"/>
  <c r="P36" i="1"/>
  <c r="O36" i="1"/>
  <c r="BE35" i="1"/>
  <c r="BG35" i="1" s="1"/>
  <c r="P35" i="1"/>
  <c r="O35" i="1"/>
  <c r="BE34" i="1"/>
  <c r="BG34" i="1" s="1"/>
  <c r="P34" i="1"/>
  <c r="O34" i="1"/>
  <c r="BE33" i="1"/>
  <c r="BG33" i="1" s="1"/>
  <c r="P33" i="1"/>
  <c r="O33" i="1"/>
  <c r="BE32" i="1"/>
  <c r="BG32" i="1" s="1"/>
  <c r="P32" i="1"/>
  <c r="O32" i="1"/>
  <c r="BE31" i="1"/>
  <c r="BG31" i="1" s="1"/>
  <c r="P31" i="1"/>
  <c r="O31" i="1"/>
  <c r="BE30" i="1"/>
  <c r="BG30" i="1" s="1"/>
  <c r="P30" i="1"/>
  <c r="O30" i="1"/>
  <c r="BE29" i="1"/>
  <c r="BG29" i="1" s="1"/>
  <c r="P29" i="1"/>
  <c r="O29" i="1"/>
  <c r="BE28" i="1"/>
  <c r="BG28" i="1" s="1"/>
  <c r="P28" i="1"/>
  <c r="O28" i="1"/>
  <c r="BE27" i="1"/>
  <c r="BG27" i="1" s="1"/>
  <c r="P27" i="1"/>
  <c r="O27" i="1"/>
  <c r="BE25" i="1"/>
  <c r="BG25" i="1" s="1"/>
  <c r="P25" i="1"/>
  <c r="O25" i="1"/>
  <c r="BE24" i="1"/>
  <c r="BG24" i="1" s="1"/>
  <c r="P24" i="1"/>
  <c r="O24" i="1"/>
  <c r="BE23" i="1"/>
  <c r="BG23" i="1" s="1"/>
  <c r="P23" i="1"/>
  <c r="O23" i="1"/>
  <c r="BE22" i="1"/>
  <c r="BG22" i="1" s="1"/>
  <c r="P22" i="1"/>
  <c r="O22" i="1"/>
  <c r="BE20" i="1"/>
  <c r="BH20" i="1" s="1"/>
  <c r="BJ20" i="1" s="1"/>
  <c r="BK20" i="1" s="1"/>
  <c r="BE19" i="1"/>
  <c r="BG19" i="1" s="1"/>
  <c r="BI19" i="1" s="1"/>
  <c r="BE17" i="1"/>
  <c r="BH17" i="1" s="1"/>
  <c r="BJ17" i="1" s="1"/>
  <c r="BK17" i="1" s="1"/>
  <c r="BE16" i="1"/>
  <c r="BG16" i="1" s="1"/>
  <c r="BI16" i="1" s="1"/>
  <c r="BE15" i="1"/>
  <c r="BG15" i="1" s="1"/>
  <c r="BI15" i="1" s="1"/>
  <c r="O15" i="1"/>
  <c r="BE14" i="1"/>
  <c r="BH14" i="1" s="1"/>
  <c r="BJ14" i="1" s="1"/>
  <c r="BK14" i="1" s="1"/>
  <c r="BE13" i="1"/>
  <c r="BG13" i="1" s="1"/>
  <c r="BI13" i="1" s="1"/>
  <c r="BE12" i="1"/>
  <c r="BE11" i="1"/>
  <c r="BE10" i="1"/>
  <c r="BH10" i="1" s="1"/>
  <c r="BJ10" i="1" s="1"/>
  <c r="BK10" i="1" s="1"/>
  <c r="BE9" i="1"/>
  <c r="BG9" i="1" s="1"/>
  <c r="BI9" i="1" s="1"/>
  <c r="BE8" i="1"/>
  <c r="BH8" i="1" s="1"/>
  <c r="BJ8" i="1" s="1"/>
  <c r="BK8" i="1" s="1"/>
  <c r="BE7" i="1"/>
  <c r="BG7" i="1" s="1"/>
  <c r="BI7" i="1" s="1"/>
  <c r="O7" i="1"/>
  <c r="BE6" i="1"/>
  <c r="BG6" i="1" s="1"/>
  <c r="BI6" i="1" s="1"/>
  <c r="BE5" i="1"/>
  <c r="BH5" i="1" s="1"/>
  <c r="BJ5" i="1" s="1"/>
  <c r="BK5" i="1" s="1"/>
  <c r="BE4" i="1"/>
  <c r="BG4" i="1" s="1"/>
  <c r="BI4" i="1" s="1"/>
  <c r="BI95" i="1" l="1"/>
  <c r="BH263" i="1"/>
  <c r="BJ263" i="1" s="1"/>
  <c r="BK263" i="1" s="1"/>
  <c r="BH266" i="1"/>
  <c r="BJ266" i="1" s="1"/>
  <c r="BK266" i="1" s="1"/>
  <c r="BH267" i="1"/>
  <c r="BJ267" i="1" s="1"/>
  <c r="BK267" i="1" s="1"/>
  <c r="BI201" i="1"/>
  <c r="BI205" i="1"/>
  <c r="BH162" i="1"/>
  <c r="BJ162" i="1" s="1"/>
  <c r="BK162" i="1" s="1"/>
  <c r="BH169" i="1"/>
  <c r="BJ169" i="1" s="1"/>
  <c r="BK169" i="1" s="1"/>
  <c r="BH174" i="1"/>
  <c r="BJ174" i="1" s="1"/>
  <c r="BK174" i="1" s="1"/>
  <c r="BH177" i="1"/>
  <c r="BJ177" i="1" s="1"/>
  <c r="BK177" i="1" s="1"/>
  <c r="BH178" i="1"/>
  <c r="BJ178" i="1" s="1"/>
  <c r="BK178" i="1" s="1"/>
  <c r="BH271" i="1"/>
  <c r="BJ271" i="1" s="1"/>
  <c r="BK271" i="1" s="1"/>
  <c r="BH273" i="1"/>
  <c r="BJ273" i="1" s="1"/>
  <c r="BK273" i="1" s="1"/>
  <c r="BI436" i="1"/>
  <c r="BI442" i="1"/>
  <c r="BI446" i="1"/>
  <c r="BI448" i="1"/>
  <c r="BI453" i="1"/>
  <c r="BI516" i="1"/>
  <c r="BH96" i="1"/>
  <c r="BJ96" i="1" s="1"/>
  <c r="BK96" i="1" s="1"/>
  <c r="BH99" i="1"/>
  <c r="BJ99" i="1" s="1"/>
  <c r="BK99" i="1" s="1"/>
  <c r="BH492" i="1"/>
  <c r="BJ492" i="1" s="1"/>
  <c r="BK492" i="1" s="1"/>
  <c r="BH495" i="1"/>
  <c r="BJ495" i="1" s="1"/>
  <c r="BK495" i="1" s="1"/>
  <c r="BH496" i="1"/>
  <c r="BJ496" i="1" s="1"/>
  <c r="BK496" i="1" s="1"/>
  <c r="BH497" i="1"/>
  <c r="BJ497" i="1" s="1"/>
  <c r="BK497" i="1" s="1"/>
  <c r="BH520" i="1"/>
  <c r="BJ520" i="1" s="1"/>
  <c r="BK520" i="1" s="1"/>
  <c r="BH523" i="1"/>
  <c r="BJ523" i="1" s="1"/>
  <c r="BK523" i="1" s="1"/>
  <c r="BI450" i="1"/>
  <c r="BI455" i="1"/>
  <c r="BI492" i="1"/>
  <c r="BI519" i="1"/>
  <c r="BI179" i="1"/>
  <c r="BI184" i="1"/>
  <c r="BI186" i="1"/>
  <c r="BI244" i="1"/>
  <c r="BH24" i="1"/>
  <c r="BJ24" i="1" s="1"/>
  <c r="BK24" i="1" s="1"/>
  <c r="BH28" i="1"/>
  <c r="BJ28" i="1" s="1"/>
  <c r="BK28" i="1" s="1"/>
  <c r="BH124" i="1"/>
  <c r="BJ124" i="1" s="1"/>
  <c r="BK124" i="1" s="1"/>
  <c r="BH427" i="1"/>
  <c r="BJ427" i="1" s="1"/>
  <c r="BK427" i="1" s="1"/>
  <c r="BH430" i="1"/>
  <c r="BJ430" i="1" s="1"/>
  <c r="BK430" i="1" s="1"/>
  <c r="BI27" i="1"/>
  <c r="BH32" i="1"/>
  <c r="BJ32" i="1" s="1"/>
  <c r="BK32" i="1" s="1"/>
  <c r="BH35" i="1"/>
  <c r="BJ35" i="1" s="1"/>
  <c r="BK35" i="1" s="1"/>
  <c r="BH37" i="1"/>
  <c r="BJ37" i="1" s="1"/>
  <c r="BK37" i="1" s="1"/>
  <c r="BI65" i="1"/>
  <c r="BI69" i="1"/>
  <c r="BI120" i="1"/>
  <c r="BI121" i="1"/>
  <c r="BI429" i="1"/>
  <c r="BH58" i="1"/>
  <c r="BJ58" i="1" s="1"/>
  <c r="BK58" i="1" s="1"/>
  <c r="BH139" i="1"/>
  <c r="BJ139" i="1" s="1"/>
  <c r="BK139" i="1" s="1"/>
  <c r="BH199" i="1"/>
  <c r="BJ199" i="1" s="1"/>
  <c r="BK199" i="1" s="1"/>
  <c r="BH318" i="1"/>
  <c r="BJ318" i="1" s="1"/>
  <c r="BK318" i="1" s="1"/>
  <c r="BH320" i="1"/>
  <c r="BJ320" i="1" s="1"/>
  <c r="BK320" i="1" s="1"/>
  <c r="BH322" i="1"/>
  <c r="BJ322" i="1" s="1"/>
  <c r="BK322" i="1" s="1"/>
  <c r="BH434" i="1"/>
  <c r="BJ434" i="1" s="1"/>
  <c r="BK434" i="1" s="1"/>
  <c r="BI30" i="1"/>
  <c r="BI171" i="1"/>
  <c r="BI248" i="1"/>
  <c r="BI249" i="1"/>
  <c r="BI253" i="1"/>
  <c r="BI279" i="1"/>
  <c r="BI420" i="1"/>
  <c r="BI497" i="1"/>
  <c r="BH132" i="1"/>
  <c r="BJ132" i="1" s="1"/>
  <c r="BK132" i="1" s="1"/>
  <c r="BH201" i="1"/>
  <c r="BJ201" i="1" s="1"/>
  <c r="BK201" i="1" s="1"/>
  <c r="BH317" i="1"/>
  <c r="BJ317" i="1" s="1"/>
  <c r="BK317" i="1" s="1"/>
  <c r="BH321" i="1"/>
  <c r="BJ321" i="1" s="1"/>
  <c r="BK321" i="1" s="1"/>
  <c r="BH324" i="1"/>
  <c r="BJ324" i="1" s="1"/>
  <c r="BK324" i="1" s="1"/>
  <c r="BI54" i="1"/>
  <c r="BH155" i="1"/>
  <c r="BJ155" i="1" s="1"/>
  <c r="BK155" i="1" s="1"/>
  <c r="BI200" i="1"/>
  <c r="BH258" i="1"/>
  <c r="BJ258" i="1" s="1"/>
  <c r="BK258" i="1" s="1"/>
  <c r="BI260" i="1"/>
  <c r="BH280" i="1"/>
  <c r="BJ280" i="1" s="1"/>
  <c r="BK280" i="1" s="1"/>
  <c r="BI287" i="1"/>
  <c r="BI304" i="1"/>
  <c r="BI317" i="1"/>
  <c r="BI320" i="1"/>
  <c r="BH370" i="1"/>
  <c r="BJ370" i="1" s="1"/>
  <c r="BK370" i="1" s="1"/>
  <c r="BI371" i="1"/>
  <c r="BI395" i="1"/>
  <c r="BH105" i="1"/>
  <c r="BJ105" i="1" s="1"/>
  <c r="BK105" i="1" s="1"/>
  <c r="BH140" i="1"/>
  <c r="BJ140" i="1" s="1"/>
  <c r="BK140" i="1" s="1"/>
  <c r="BI523" i="1"/>
  <c r="BI39" i="1"/>
  <c r="BI43" i="1"/>
  <c r="BI58" i="1"/>
  <c r="BH63" i="1"/>
  <c r="BJ63" i="1" s="1"/>
  <c r="BK63" i="1" s="1"/>
  <c r="BH107" i="1"/>
  <c r="BJ107" i="1" s="1"/>
  <c r="BK107" i="1" s="1"/>
  <c r="BI109" i="1"/>
  <c r="BI113" i="1"/>
  <c r="BI155" i="1"/>
  <c r="BH209" i="1"/>
  <c r="BJ209" i="1" s="1"/>
  <c r="BK209" i="1" s="1"/>
  <c r="BH211" i="1"/>
  <c r="BJ211" i="1" s="1"/>
  <c r="BK211" i="1" s="1"/>
  <c r="BH212" i="1"/>
  <c r="BJ212" i="1" s="1"/>
  <c r="BK212" i="1" s="1"/>
  <c r="BH13" i="1"/>
  <c r="BJ13" i="1" s="1"/>
  <c r="BK13" i="1" s="1"/>
  <c r="BH141" i="1"/>
  <c r="BJ141" i="1" s="1"/>
  <c r="BK141" i="1" s="1"/>
  <c r="BH471" i="1"/>
  <c r="BJ471" i="1" s="1"/>
  <c r="BK471" i="1" s="1"/>
  <c r="BG471" i="1"/>
  <c r="BI471" i="1" s="1"/>
  <c r="BH524" i="1"/>
  <c r="BJ524" i="1" s="1"/>
  <c r="BK524" i="1" s="1"/>
  <c r="BH528" i="1"/>
  <c r="BJ528" i="1" s="1"/>
  <c r="BK528" i="1" s="1"/>
  <c r="BI89" i="1"/>
  <c r="BI130" i="1"/>
  <c r="BI137" i="1"/>
  <c r="BI148" i="1"/>
  <c r="BI169" i="1"/>
  <c r="BI209" i="1"/>
  <c r="BH330" i="1"/>
  <c r="BJ330" i="1" s="1"/>
  <c r="BK330" i="1" s="1"/>
  <c r="BH332" i="1"/>
  <c r="BJ332" i="1" s="1"/>
  <c r="BK332" i="1" s="1"/>
  <c r="BH333" i="1"/>
  <c r="BJ333" i="1" s="1"/>
  <c r="BK333" i="1" s="1"/>
  <c r="BH335" i="1"/>
  <c r="BJ335" i="1" s="1"/>
  <c r="BK335" i="1" s="1"/>
  <c r="BI463" i="1"/>
  <c r="BI513" i="1"/>
  <c r="BI211" i="1"/>
  <c r="BH242" i="1"/>
  <c r="BJ242" i="1" s="1"/>
  <c r="BK242" i="1" s="1"/>
  <c r="BH244" i="1"/>
  <c r="BJ244" i="1" s="1"/>
  <c r="BK244" i="1" s="1"/>
  <c r="BI261" i="1"/>
  <c r="BI264" i="1"/>
  <c r="BI265" i="1"/>
  <c r="BI270" i="1"/>
  <c r="BI332" i="1"/>
  <c r="BI333" i="1"/>
  <c r="BH342" i="1"/>
  <c r="BJ342" i="1" s="1"/>
  <c r="BK342" i="1" s="1"/>
  <c r="BH343" i="1"/>
  <c r="BJ343" i="1" s="1"/>
  <c r="BK343" i="1" s="1"/>
  <c r="BI344" i="1"/>
  <c r="BI350" i="1"/>
  <c r="BH408" i="1"/>
  <c r="BJ408" i="1" s="1"/>
  <c r="BK408" i="1" s="1"/>
  <c r="BH409" i="1"/>
  <c r="BJ409" i="1" s="1"/>
  <c r="BK409" i="1" s="1"/>
  <c r="BH410" i="1"/>
  <c r="BJ410" i="1" s="1"/>
  <c r="BK410" i="1" s="1"/>
  <c r="BH414" i="1"/>
  <c r="BJ414" i="1" s="1"/>
  <c r="BK414" i="1" s="1"/>
  <c r="BH418" i="1"/>
  <c r="BJ418" i="1" s="1"/>
  <c r="BK418" i="1" s="1"/>
  <c r="BH458" i="1"/>
  <c r="BJ458" i="1" s="1"/>
  <c r="BK458" i="1" s="1"/>
  <c r="BH461" i="1"/>
  <c r="BJ461" i="1" s="1"/>
  <c r="BK461" i="1" s="1"/>
  <c r="BH508" i="1"/>
  <c r="BJ508" i="1" s="1"/>
  <c r="BK508" i="1" s="1"/>
  <c r="BH511" i="1"/>
  <c r="BJ511" i="1" s="1"/>
  <c r="BK511" i="1" s="1"/>
  <c r="BH39" i="1"/>
  <c r="BJ39" i="1" s="1"/>
  <c r="BK39" i="1" s="1"/>
  <c r="BH40" i="1"/>
  <c r="BJ40" i="1" s="1"/>
  <c r="BK40" i="1" s="1"/>
  <c r="BH42" i="1"/>
  <c r="BJ42" i="1" s="1"/>
  <c r="BK42" i="1" s="1"/>
  <c r="BH43" i="1"/>
  <c r="BJ43" i="1" s="1"/>
  <c r="BK43" i="1" s="1"/>
  <c r="BH44" i="1"/>
  <c r="BJ44" i="1" s="1"/>
  <c r="BK44" i="1" s="1"/>
  <c r="BI50" i="1"/>
  <c r="BH92" i="1"/>
  <c r="BJ92" i="1" s="1"/>
  <c r="BK92" i="1" s="1"/>
  <c r="BH95" i="1"/>
  <c r="BJ95" i="1" s="1"/>
  <c r="BK95" i="1" s="1"/>
  <c r="BH116" i="1"/>
  <c r="BJ116" i="1" s="1"/>
  <c r="BK116" i="1" s="1"/>
  <c r="BH123" i="1"/>
  <c r="BJ123" i="1" s="1"/>
  <c r="BK123" i="1" s="1"/>
  <c r="BI140" i="1"/>
  <c r="BH148" i="1"/>
  <c r="BJ148" i="1" s="1"/>
  <c r="BK148" i="1" s="1"/>
  <c r="BH153" i="1"/>
  <c r="BJ153" i="1" s="1"/>
  <c r="BK153" i="1" s="1"/>
  <c r="BI175" i="1"/>
  <c r="BH182" i="1"/>
  <c r="BJ182" i="1" s="1"/>
  <c r="BK182" i="1" s="1"/>
  <c r="BH188" i="1"/>
  <c r="BJ188" i="1" s="1"/>
  <c r="BK188" i="1" s="1"/>
  <c r="BH190" i="1"/>
  <c r="BJ190" i="1" s="1"/>
  <c r="BK190" i="1" s="1"/>
  <c r="BH247" i="1"/>
  <c r="BJ247" i="1" s="1"/>
  <c r="BK247" i="1" s="1"/>
  <c r="BH251" i="1"/>
  <c r="BJ251" i="1" s="1"/>
  <c r="BK251" i="1" s="1"/>
  <c r="BH254" i="1"/>
  <c r="BJ254" i="1" s="1"/>
  <c r="BK254" i="1" s="1"/>
  <c r="BH287" i="1"/>
  <c r="BJ287" i="1" s="1"/>
  <c r="BK287" i="1" s="1"/>
  <c r="BH301" i="1"/>
  <c r="BJ301" i="1" s="1"/>
  <c r="BK301" i="1" s="1"/>
  <c r="BH304" i="1"/>
  <c r="BJ304" i="1" s="1"/>
  <c r="BK304" i="1" s="1"/>
  <c r="BH305" i="1"/>
  <c r="BJ305" i="1" s="1"/>
  <c r="BK305" i="1" s="1"/>
  <c r="BH308" i="1"/>
  <c r="BJ308" i="1" s="1"/>
  <c r="BK308" i="1" s="1"/>
  <c r="BH310" i="1"/>
  <c r="BJ310" i="1" s="1"/>
  <c r="BK310" i="1" s="1"/>
  <c r="BH312" i="1"/>
  <c r="BJ312" i="1" s="1"/>
  <c r="BK312" i="1" s="1"/>
  <c r="BI340" i="1"/>
  <c r="BI341" i="1"/>
  <c r="BH346" i="1"/>
  <c r="BJ346" i="1" s="1"/>
  <c r="BK346" i="1" s="1"/>
  <c r="BH352" i="1"/>
  <c r="BJ352" i="1" s="1"/>
  <c r="BK352" i="1" s="1"/>
  <c r="BH354" i="1"/>
  <c r="BJ354" i="1" s="1"/>
  <c r="BK354" i="1" s="1"/>
  <c r="BI360" i="1"/>
  <c r="BI411" i="1"/>
  <c r="BH420" i="1"/>
  <c r="BJ420" i="1" s="1"/>
  <c r="BK420" i="1" s="1"/>
  <c r="BH462" i="1"/>
  <c r="BJ462" i="1" s="1"/>
  <c r="BK462" i="1" s="1"/>
  <c r="BH463" i="1"/>
  <c r="BJ463" i="1" s="1"/>
  <c r="BK463" i="1" s="1"/>
  <c r="BI467" i="1"/>
  <c r="BI479" i="1"/>
  <c r="BI500" i="1"/>
  <c r="BI503" i="1"/>
  <c r="BI511" i="1"/>
  <c r="BH512" i="1"/>
  <c r="BJ512" i="1" s="1"/>
  <c r="BK512" i="1" s="1"/>
  <c r="BH513" i="1"/>
  <c r="BJ513" i="1" s="1"/>
  <c r="BK513" i="1" s="1"/>
  <c r="BH67" i="1"/>
  <c r="BJ67" i="1" s="1"/>
  <c r="BK67" i="1" s="1"/>
  <c r="BG80" i="1"/>
  <c r="BI80" i="1" s="1"/>
  <c r="BH100" i="1"/>
  <c r="BJ100" i="1" s="1"/>
  <c r="BK100" i="1" s="1"/>
  <c r="BH108" i="1"/>
  <c r="BJ108" i="1" s="1"/>
  <c r="BK108" i="1" s="1"/>
  <c r="BH112" i="1"/>
  <c r="BJ112" i="1" s="1"/>
  <c r="BK112" i="1" s="1"/>
  <c r="BH157" i="1"/>
  <c r="BJ157" i="1" s="1"/>
  <c r="BK157" i="1" s="1"/>
  <c r="BG474" i="1"/>
  <c r="BI474" i="1" s="1"/>
  <c r="BH474" i="1"/>
  <c r="BJ474" i="1" s="1"/>
  <c r="BK474" i="1" s="1"/>
  <c r="BG8" i="1"/>
  <c r="BI8" i="1" s="1"/>
  <c r="BG17" i="1"/>
  <c r="BI17" i="1" s="1"/>
  <c r="BI32" i="1"/>
  <c r="BI34" i="1"/>
  <c r="BI46" i="1"/>
  <c r="BH51" i="1"/>
  <c r="BJ51" i="1" s="1"/>
  <c r="BK51" i="1" s="1"/>
  <c r="BH54" i="1"/>
  <c r="BJ54" i="1" s="1"/>
  <c r="BK54" i="1" s="1"/>
  <c r="BI56" i="1"/>
  <c r="BI67" i="1"/>
  <c r="BH71" i="1"/>
  <c r="BJ71" i="1" s="1"/>
  <c r="BK71" i="1" s="1"/>
  <c r="BH83" i="1"/>
  <c r="BJ83" i="1" s="1"/>
  <c r="BK83" i="1" s="1"/>
  <c r="BH87" i="1"/>
  <c r="BJ87" i="1" s="1"/>
  <c r="BK87" i="1" s="1"/>
  <c r="BH89" i="1"/>
  <c r="BJ89" i="1" s="1"/>
  <c r="BK89" i="1" s="1"/>
  <c r="BI93" i="1"/>
  <c r="BI103" i="1"/>
  <c r="BI111" i="1"/>
  <c r="BI112" i="1"/>
  <c r="BH115" i="1"/>
  <c r="BJ115" i="1" s="1"/>
  <c r="BK115" i="1" s="1"/>
  <c r="BI118" i="1"/>
  <c r="BI131" i="1"/>
  <c r="BI132" i="1"/>
  <c r="BH137" i="1"/>
  <c r="BJ137" i="1" s="1"/>
  <c r="BK137" i="1" s="1"/>
  <c r="BH146" i="1"/>
  <c r="BJ146" i="1" s="1"/>
  <c r="BK146" i="1" s="1"/>
  <c r="BI188" i="1"/>
  <c r="BH338" i="1"/>
  <c r="BJ338" i="1" s="1"/>
  <c r="BK338" i="1" s="1"/>
  <c r="BI352" i="1"/>
  <c r="BH31" i="1"/>
  <c r="BJ31" i="1" s="1"/>
  <c r="BK31" i="1" s="1"/>
  <c r="BH47" i="1"/>
  <c r="BJ47" i="1" s="1"/>
  <c r="BK47" i="1" s="1"/>
  <c r="BH48" i="1"/>
  <c r="BJ48" i="1" s="1"/>
  <c r="BK48" i="1" s="1"/>
  <c r="BI63" i="1"/>
  <c r="BH101" i="1"/>
  <c r="BJ101" i="1" s="1"/>
  <c r="BK101" i="1" s="1"/>
  <c r="BI107" i="1"/>
  <c r="BH113" i="1"/>
  <c r="BJ113" i="1" s="1"/>
  <c r="BK113" i="1" s="1"/>
  <c r="BH131" i="1"/>
  <c r="BJ131" i="1" s="1"/>
  <c r="BK131" i="1" s="1"/>
  <c r="BH142" i="1"/>
  <c r="BJ142" i="1" s="1"/>
  <c r="BK142" i="1" s="1"/>
  <c r="BH145" i="1"/>
  <c r="BJ145" i="1" s="1"/>
  <c r="BK145" i="1" s="1"/>
  <c r="BH156" i="1"/>
  <c r="BJ156" i="1" s="1"/>
  <c r="BK156" i="1" s="1"/>
  <c r="BG217" i="1"/>
  <c r="BI217" i="1" s="1"/>
  <c r="BH217" i="1"/>
  <c r="BJ217" i="1" s="1"/>
  <c r="BK217" i="1" s="1"/>
  <c r="BI60" i="1"/>
  <c r="BI71" i="1"/>
  <c r="BI87" i="1"/>
  <c r="BI97" i="1"/>
  <c r="BI105" i="1"/>
  <c r="BI139" i="1"/>
  <c r="BI153" i="1"/>
  <c r="BI177" i="1"/>
  <c r="BI342" i="1"/>
  <c r="BI158" i="1"/>
  <c r="BI161" i="1"/>
  <c r="BI167" i="1"/>
  <c r="BH221" i="1"/>
  <c r="BJ221" i="1" s="1"/>
  <c r="BK221" i="1" s="1"/>
  <c r="BI232" i="1"/>
  <c r="BI278" i="1"/>
  <c r="BH283" i="1"/>
  <c r="BJ283" i="1" s="1"/>
  <c r="BK283" i="1" s="1"/>
  <c r="BI302" i="1"/>
  <c r="BI306" i="1"/>
  <c r="BI308" i="1"/>
  <c r="BI310" i="1"/>
  <c r="BI328" i="1"/>
  <c r="BI334" i="1"/>
  <c r="BI364" i="1"/>
  <c r="BI369" i="1"/>
  <c r="BI425" i="1"/>
  <c r="BI426" i="1"/>
  <c r="BI432" i="1"/>
  <c r="BI449" i="1"/>
  <c r="BI452" i="1"/>
  <c r="BI526" i="1"/>
  <c r="BH171" i="1"/>
  <c r="BJ171" i="1" s="1"/>
  <c r="BK171" i="1" s="1"/>
  <c r="BH191" i="1"/>
  <c r="BJ191" i="1" s="1"/>
  <c r="BK191" i="1" s="1"/>
  <c r="BH194" i="1"/>
  <c r="BJ194" i="1" s="1"/>
  <c r="BK194" i="1" s="1"/>
  <c r="BH202" i="1"/>
  <c r="BJ202" i="1" s="1"/>
  <c r="BK202" i="1" s="1"/>
  <c r="BH203" i="1"/>
  <c r="BJ203" i="1" s="1"/>
  <c r="BK203" i="1" s="1"/>
  <c r="BH227" i="1"/>
  <c r="BJ227" i="1" s="1"/>
  <c r="BK227" i="1" s="1"/>
  <c r="BH245" i="1"/>
  <c r="BJ245" i="1" s="1"/>
  <c r="BK245" i="1" s="1"/>
  <c r="BH246" i="1"/>
  <c r="BJ246" i="1" s="1"/>
  <c r="BK246" i="1" s="1"/>
  <c r="BH260" i="1"/>
  <c r="BJ260" i="1" s="1"/>
  <c r="BK260" i="1" s="1"/>
  <c r="BI273" i="1"/>
  <c r="BH274" i="1"/>
  <c r="BJ274" i="1" s="1"/>
  <c r="BK274" i="1" s="1"/>
  <c r="BH277" i="1"/>
  <c r="BJ277" i="1" s="1"/>
  <c r="BK277" i="1" s="1"/>
  <c r="BI312" i="1"/>
  <c r="BH313" i="1"/>
  <c r="BJ313" i="1" s="1"/>
  <c r="BK313" i="1" s="1"/>
  <c r="BH314" i="1"/>
  <c r="BJ314" i="1" s="1"/>
  <c r="BK314" i="1" s="1"/>
  <c r="BI324" i="1"/>
  <c r="BH325" i="1"/>
  <c r="BJ325" i="1" s="1"/>
  <c r="BK325" i="1" s="1"/>
  <c r="BH326" i="1"/>
  <c r="BJ326" i="1" s="1"/>
  <c r="BK326" i="1" s="1"/>
  <c r="BH337" i="1"/>
  <c r="BJ337" i="1" s="1"/>
  <c r="BK337" i="1" s="1"/>
  <c r="BH355" i="1"/>
  <c r="BJ355" i="1" s="1"/>
  <c r="BK355" i="1" s="1"/>
  <c r="BH360" i="1"/>
  <c r="BJ360" i="1" s="1"/>
  <c r="BK360" i="1" s="1"/>
  <c r="BH372" i="1"/>
  <c r="BJ372" i="1" s="1"/>
  <c r="BK372" i="1" s="1"/>
  <c r="BH376" i="1"/>
  <c r="BJ376" i="1" s="1"/>
  <c r="BK376" i="1" s="1"/>
  <c r="BH378" i="1"/>
  <c r="BJ378" i="1" s="1"/>
  <c r="BK378" i="1" s="1"/>
  <c r="BH379" i="1"/>
  <c r="BJ379" i="1" s="1"/>
  <c r="BK379" i="1" s="1"/>
  <c r="BH380" i="1"/>
  <c r="BJ380" i="1" s="1"/>
  <c r="BK380" i="1" s="1"/>
  <c r="BH384" i="1"/>
  <c r="BJ384" i="1" s="1"/>
  <c r="BK384" i="1" s="1"/>
  <c r="BH386" i="1"/>
  <c r="BJ386" i="1" s="1"/>
  <c r="BK386" i="1" s="1"/>
  <c r="BH387" i="1"/>
  <c r="BJ387" i="1" s="1"/>
  <c r="BK387" i="1" s="1"/>
  <c r="BH388" i="1"/>
  <c r="BJ388" i="1" s="1"/>
  <c r="BK388" i="1" s="1"/>
  <c r="BH392" i="1"/>
  <c r="BJ392" i="1" s="1"/>
  <c r="BK392" i="1" s="1"/>
  <c r="BH394" i="1"/>
  <c r="BJ394" i="1" s="1"/>
  <c r="BK394" i="1" s="1"/>
  <c r="BH395" i="1"/>
  <c r="BJ395" i="1" s="1"/>
  <c r="BK395" i="1" s="1"/>
  <c r="BH403" i="1"/>
  <c r="BJ403" i="1" s="1"/>
  <c r="BK403" i="1" s="1"/>
  <c r="BH421" i="1"/>
  <c r="BJ421" i="1" s="1"/>
  <c r="BK421" i="1" s="1"/>
  <c r="BH422" i="1"/>
  <c r="BJ422" i="1" s="1"/>
  <c r="BK422" i="1" s="1"/>
  <c r="BH441" i="1"/>
  <c r="BJ441" i="1" s="1"/>
  <c r="BK441" i="1" s="1"/>
  <c r="BH446" i="1"/>
  <c r="BJ446" i="1" s="1"/>
  <c r="BK446" i="1" s="1"/>
  <c r="BH466" i="1"/>
  <c r="BJ466" i="1" s="1"/>
  <c r="BK466" i="1" s="1"/>
  <c r="BH467" i="1"/>
  <c r="BJ467" i="1" s="1"/>
  <c r="BK467" i="1" s="1"/>
  <c r="BH499" i="1"/>
  <c r="BJ499" i="1" s="1"/>
  <c r="BK499" i="1" s="1"/>
  <c r="BI501" i="1"/>
  <c r="BI505" i="1"/>
  <c r="BH515" i="1"/>
  <c r="BJ515" i="1" s="1"/>
  <c r="BK515" i="1" s="1"/>
  <c r="BH529" i="1"/>
  <c r="BJ529" i="1" s="1"/>
  <c r="BK529" i="1" s="1"/>
  <c r="BI156" i="1"/>
  <c r="BH158" i="1"/>
  <c r="BJ158" i="1" s="1"/>
  <c r="BK158" i="1" s="1"/>
  <c r="BH161" i="1"/>
  <c r="BJ161" i="1" s="1"/>
  <c r="BK161" i="1" s="1"/>
  <c r="BH173" i="1"/>
  <c r="BJ173" i="1" s="1"/>
  <c r="BK173" i="1" s="1"/>
  <c r="BI182" i="1"/>
  <c r="BH186" i="1"/>
  <c r="BJ186" i="1" s="1"/>
  <c r="BK186" i="1" s="1"/>
  <c r="BI191" i="1"/>
  <c r="BI192" i="1"/>
  <c r="BH196" i="1"/>
  <c r="BJ196" i="1" s="1"/>
  <c r="BK196" i="1" s="1"/>
  <c r="BI197" i="1"/>
  <c r="BH207" i="1"/>
  <c r="BJ207" i="1" s="1"/>
  <c r="BK207" i="1" s="1"/>
  <c r="BH222" i="1"/>
  <c r="BJ222" i="1" s="1"/>
  <c r="BK222" i="1" s="1"/>
  <c r="BI225" i="1"/>
  <c r="BI226" i="1"/>
  <c r="BH230" i="1"/>
  <c r="BJ230" i="1" s="1"/>
  <c r="BK230" i="1" s="1"/>
  <c r="BH233" i="1"/>
  <c r="BJ233" i="1" s="1"/>
  <c r="BK233" i="1" s="1"/>
  <c r="BI239" i="1"/>
  <c r="BI245" i="1"/>
  <c r="BH250" i="1"/>
  <c r="BJ250" i="1" s="1"/>
  <c r="BK250" i="1" s="1"/>
  <c r="BI252" i="1"/>
  <c r="BH261" i="1"/>
  <c r="BJ261" i="1" s="1"/>
  <c r="BK261" i="1" s="1"/>
  <c r="BH262" i="1"/>
  <c r="BJ262" i="1" s="1"/>
  <c r="BK262" i="1" s="1"/>
  <c r="BH278" i="1"/>
  <c r="BJ278" i="1" s="1"/>
  <c r="BK278" i="1" s="1"/>
  <c r="BH316" i="1"/>
  <c r="BJ316" i="1" s="1"/>
  <c r="BK316" i="1" s="1"/>
  <c r="BI318" i="1"/>
  <c r="BI325" i="1"/>
  <c r="BH328" i="1"/>
  <c r="BJ328" i="1" s="1"/>
  <c r="BK328" i="1" s="1"/>
  <c r="BI337" i="1"/>
  <c r="BI346" i="1"/>
  <c r="BH350" i="1"/>
  <c r="BJ350" i="1" s="1"/>
  <c r="BK350" i="1" s="1"/>
  <c r="BI357" i="1"/>
  <c r="BI358" i="1"/>
  <c r="BH361" i="1"/>
  <c r="BJ361" i="1" s="1"/>
  <c r="BK361" i="1" s="1"/>
  <c r="BH362" i="1"/>
  <c r="BJ362" i="1" s="1"/>
  <c r="BK362" i="1" s="1"/>
  <c r="BI372" i="1"/>
  <c r="BI373" i="1"/>
  <c r="BI375" i="1"/>
  <c r="BI376" i="1"/>
  <c r="BI380" i="1"/>
  <c r="BI382" i="1"/>
  <c r="BI383" i="1"/>
  <c r="BI392" i="1"/>
  <c r="BI403" i="1"/>
  <c r="BI404" i="1"/>
  <c r="BH406" i="1"/>
  <c r="BJ406" i="1" s="1"/>
  <c r="BK406" i="1" s="1"/>
  <c r="BI409" i="1"/>
  <c r="BI421" i="1"/>
  <c r="BH423" i="1"/>
  <c r="BJ423" i="1" s="1"/>
  <c r="BK423" i="1" s="1"/>
  <c r="BH426" i="1"/>
  <c r="BJ426" i="1" s="1"/>
  <c r="BK426" i="1" s="1"/>
  <c r="BI441" i="1"/>
  <c r="BI444" i="1"/>
  <c r="BH449" i="1"/>
  <c r="BJ449" i="1" s="1"/>
  <c r="BK449" i="1" s="1"/>
  <c r="BH454" i="1"/>
  <c r="BJ454" i="1" s="1"/>
  <c r="BK454" i="1" s="1"/>
  <c r="BH457" i="1"/>
  <c r="BJ457" i="1" s="1"/>
  <c r="BK457" i="1" s="1"/>
  <c r="BI466" i="1"/>
  <c r="BG473" i="1"/>
  <c r="BI473" i="1" s="1"/>
  <c r="BH476" i="1"/>
  <c r="BJ476" i="1" s="1"/>
  <c r="BK476" i="1" s="1"/>
  <c r="BH480" i="1"/>
  <c r="BJ480" i="1" s="1"/>
  <c r="BK480" i="1" s="1"/>
  <c r="BH491" i="1"/>
  <c r="BJ491" i="1" s="1"/>
  <c r="BK491" i="1" s="1"/>
  <c r="BI493" i="1"/>
  <c r="BI499" i="1"/>
  <c r="BH500" i="1"/>
  <c r="BJ500" i="1" s="1"/>
  <c r="BK500" i="1" s="1"/>
  <c r="BH504" i="1"/>
  <c r="BJ504" i="1" s="1"/>
  <c r="BK504" i="1" s="1"/>
  <c r="BH507" i="1"/>
  <c r="BJ507" i="1" s="1"/>
  <c r="BK507" i="1" s="1"/>
  <c r="BI515" i="1"/>
  <c r="BH516" i="1"/>
  <c r="BJ516" i="1" s="1"/>
  <c r="BK516" i="1" s="1"/>
  <c r="BH55" i="1"/>
  <c r="BJ55" i="1" s="1"/>
  <c r="BK55" i="1" s="1"/>
  <c r="BH64" i="1"/>
  <c r="BJ64" i="1" s="1"/>
  <c r="BK64" i="1" s="1"/>
  <c r="BH72" i="1"/>
  <c r="BJ72" i="1" s="1"/>
  <c r="BK72" i="1" s="1"/>
  <c r="BI99" i="1"/>
  <c r="BG149" i="1"/>
  <c r="BI149" i="1" s="1"/>
  <c r="BH149" i="1"/>
  <c r="BJ149" i="1" s="1"/>
  <c r="BK149" i="1" s="1"/>
  <c r="BG12" i="1"/>
  <c r="BI12" i="1" s="1"/>
  <c r="BH12" i="1"/>
  <c r="BJ12" i="1" s="1"/>
  <c r="BK12" i="1" s="1"/>
  <c r="BG11" i="1"/>
  <c r="BI11" i="1" s="1"/>
  <c r="BH11" i="1"/>
  <c r="BJ11" i="1" s="1"/>
  <c r="BK11" i="1" s="1"/>
  <c r="BI23" i="1"/>
  <c r="BG59" i="1"/>
  <c r="BI59" i="1" s="1"/>
  <c r="BH59" i="1"/>
  <c r="BJ59" i="1" s="1"/>
  <c r="BK59" i="1" s="1"/>
  <c r="BI91" i="1"/>
  <c r="BH68" i="1"/>
  <c r="BJ68" i="1" s="1"/>
  <c r="BK68" i="1" s="1"/>
  <c r="BH85" i="1"/>
  <c r="BJ85" i="1" s="1"/>
  <c r="BK85" i="1" s="1"/>
  <c r="BG85" i="1"/>
  <c r="BI85" i="1" s="1"/>
  <c r="BH29" i="1"/>
  <c r="BJ29" i="1" s="1"/>
  <c r="BK29" i="1" s="1"/>
  <c r="BH93" i="1"/>
  <c r="BJ93" i="1" s="1"/>
  <c r="BK93" i="1" s="1"/>
  <c r="BI123" i="1"/>
  <c r="BH206" i="1"/>
  <c r="BJ206" i="1" s="1"/>
  <c r="BK206" i="1" s="1"/>
  <c r="BH281" i="1"/>
  <c r="BJ281" i="1" s="1"/>
  <c r="BK281" i="1" s="1"/>
  <c r="BG281" i="1"/>
  <c r="BI281" i="1" s="1"/>
  <c r="BG5" i="1"/>
  <c r="BI5" i="1" s="1"/>
  <c r="BH7" i="1"/>
  <c r="BJ7" i="1" s="1"/>
  <c r="BK7" i="1" s="1"/>
  <c r="BH23" i="1"/>
  <c r="BJ23" i="1" s="1"/>
  <c r="BK23" i="1" s="1"/>
  <c r="BI35" i="1"/>
  <c r="BH36" i="1"/>
  <c r="BJ36" i="1" s="1"/>
  <c r="BK36" i="1" s="1"/>
  <c r="BI40" i="1"/>
  <c r="BI42" i="1"/>
  <c r="BH46" i="1"/>
  <c r="BJ46" i="1" s="1"/>
  <c r="BK46" i="1" s="1"/>
  <c r="BI49" i="1"/>
  <c r="BH52" i="1"/>
  <c r="BJ52" i="1" s="1"/>
  <c r="BK52" i="1" s="1"/>
  <c r="BI55" i="1"/>
  <c r="BH56" i="1"/>
  <c r="BJ56" i="1" s="1"/>
  <c r="BK56" i="1" s="1"/>
  <c r="BH60" i="1"/>
  <c r="BJ60" i="1" s="1"/>
  <c r="BK60" i="1" s="1"/>
  <c r="BI64" i="1"/>
  <c r="BH65" i="1"/>
  <c r="BJ65" i="1" s="1"/>
  <c r="BK65" i="1" s="1"/>
  <c r="BH69" i="1"/>
  <c r="BJ69" i="1" s="1"/>
  <c r="BK69" i="1" s="1"/>
  <c r="BI72" i="1"/>
  <c r="BG82" i="1"/>
  <c r="BI82" i="1" s="1"/>
  <c r="BH84" i="1"/>
  <c r="BJ84" i="1" s="1"/>
  <c r="BK84" i="1" s="1"/>
  <c r="BH91" i="1"/>
  <c r="BJ91" i="1" s="1"/>
  <c r="BK91" i="1" s="1"/>
  <c r="BI96" i="1"/>
  <c r="BH97" i="1"/>
  <c r="BJ97" i="1" s="1"/>
  <c r="BK97" i="1" s="1"/>
  <c r="BH104" i="1"/>
  <c r="BJ104" i="1" s="1"/>
  <c r="BK104" i="1" s="1"/>
  <c r="BI143" i="1"/>
  <c r="BI145" i="1"/>
  <c r="BI147" i="1"/>
  <c r="BI164" i="1"/>
  <c r="BH165" i="1"/>
  <c r="BJ165" i="1" s="1"/>
  <c r="BK165" i="1" s="1"/>
  <c r="BI172" i="1"/>
  <c r="BH180" i="1"/>
  <c r="BJ180" i="1" s="1"/>
  <c r="BK180" i="1" s="1"/>
  <c r="BH189" i="1"/>
  <c r="BJ189" i="1" s="1"/>
  <c r="BK189" i="1" s="1"/>
  <c r="BH198" i="1"/>
  <c r="BJ198" i="1" s="1"/>
  <c r="BK198" i="1" s="1"/>
  <c r="BI204" i="1"/>
  <c r="BG218" i="1"/>
  <c r="BI218" i="1" s="1"/>
  <c r="BH218" i="1"/>
  <c r="BJ218" i="1" s="1"/>
  <c r="BK218" i="1" s="1"/>
  <c r="BI250" i="1"/>
  <c r="BH309" i="1"/>
  <c r="BJ309" i="1" s="1"/>
  <c r="BK309" i="1" s="1"/>
  <c r="BI316" i="1"/>
  <c r="BI465" i="1"/>
  <c r="BI44" i="1"/>
  <c r="BH49" i="1"/>
  <c r="BJ49" i="1" s="1"/>
  <c r="BK49" i="1" s="1"/>
  <c r="BH50" i="1"/>
  <c r="BJ50" i="1" s="1"/>
  <c r="BK50" i="1" s="1"/>
  <c r="BI115" i="1"/>
  <c r="BH164" i="1"/>
  <c r="BJ164" i="1" s="1"/>
  <c r="BK164" i="1" s="1"/>
  <c r="BH172" i="1"/>
  <c r="BJ172" i="1" s="1"/>
  <c r="BK172" i="1" s="1"/>
  <c r="BI194" i="1"/>
  <c r="BI227" i="1"/>
  <c r="BI277" i="1"/>
  <c r="BH15" i="1"/>
  <c r="BJ15" i="1" s="1"/>
  <c r="BK15" i="1" s="1"/>
  <c r="BI22" i="1"/>
  <c r="BI25" i="1"/>
  <c r="BI31" i="1"/>
  <c r="BI38" i="1"/>
  <c r="BI45" i="1"/>
  <c r="BI52" i="1"/>
  <c r="BI101" i="1"/>
  <c r="BI104" i="1"/>
  <c r="BI159" i="1"/>
  <c r="BI163" i="1"/>
  <c r="BI165" i="1"/>
  <c r="BI180" i="1"/>
  <c r="BI189" i="1"/>
  <c r="BI198" i="1"/>
  <c r="BI215" i="1"/>
  <c r="BI266" i="1"/>
  <c r="BI275" i="1"/>
  <c r="BG475" i="1"/>
  <c r="BI475" i="1" s="1"/>
  <c r="BH475" i="1"/>
  <c r="BJ475" i="1" s="1"/>
  <c r="BK475" i="1" s="1"/>
  <c r="BH111" i="1"/>
  <c r="BJ111" i="1" s="1"/>
  <c r="BK111" i="1" s="1"/>
  <c r="BH118" i="1"/>
  <c r="BJ118" i="1" s="1"/>
  <c r="BK118" i="1" s="1"/>
  <c r="BH130" i="1"/>
  <c r="BJ130" i="1" s="1"/>
  <c r="BK130" i="1" s="1"/>
  <c r="BH138" i="1"/>
  <c r="BJ138" i="1" s="1"/>
  <c r="BK138" i="1" s="1"/>
  <c r="BI141" i="1"/>
  <c r="BI144" i="1"/>
  <c r="BI151" i="1"/>
  <c r="BH163" i="1"/>
  <c r="BJ163" i="1" s="1"/>
  <c r="BK163" i="1" s="1"/>
  <c r="BH170" i="1"/>
  <c r="BJ170" i="1" s="1"/>
  <c r="BK170" i="1" s="1"/>
  <c r="BI173" i="1"/>
  <c r="BI176" i="1"/>
  <c r="BI207" i="1"/>
  <c r="BH213" i="1"/>
  <c r="BJ213" i="1" s="1"/>
  <c r="BK213" i="1" s="1"/>
  <c r="BH215" i="1"/>
  <c r="BJ215" i="1" s="1"/>
  <c r="BK215" i="1" s="1"/>
  <c r="BI231" i="1"/>
  <c r="BI242" i="1"/>
  <c r="BH243" i="1"/>
  <c r="BJ243" i="1" s="1"/>
  <c r="BK243" i="1" s="1"/>
  <c r="BI246" i="1"/>
  <c r="BI258" i="1"/>
  <c r="BH259" i="1"/>
  <c r="BJ259" i="1" s="1"/>
  <c r="BK259" i="1" s="1"/>
  <c r="BI262" i="1"/>
  <c r="BI269" i="1"/>
  <c r="BI301" i="1"/>
  <c r="BH302" i="1"/>
  <c r="BJ302" i="1" s="1"/>
  <c r="BK302" i="1" s="1"/>
  <c r="BH306" i="1"/>
  <c r="BJ306" i="1" s="1"/>
  <c r="BK306" i="1" s="1"/>
  <c r="BH329" i="1"/>
  <c r="BJ329" i="1" s="1"/>
  <c r="BK329" i="1" s="1"/>
  <c r="BI330" i="1"/>
  <c r="BH334" i="1"/>
  <c r="BJ334" i="1" s="1"/>
  <c r="BK334" i="1" s="1"/>
  <c r="BI338" i="1"/>
  <c r="BH339" i="1"/>
  <c r="BJ339" i="1" s="1"/>
  <c r="BK339" i="1" s="1"/>
  <c r="BH345" i="1"/>
  <c r="BJ345" i="1" s="1"/>
  <c r="BK345" i="1" s="1"/>
  <c r="BH353" i="1"/>
  <c r="BJ353" i="1" s="1"/>
  <c r="BK353" i="1" s="1"/>
  <c r="BI389" i="1"/>
  <c r="BI405" i="1"/>
  <c r="BI413" i="1"/>
  <c r="BI435" i="1"/>
  <c r="BI447" i="1"/>
  <c r="BI457" i="1"/>
  <c r="BI459" i="1"/>
  <c r="BI481" i="1"/>
  <c r="BI495" i="1"/>
  <c r="BI507" i="1"/>
  <c r="BI509" i="1"/>
  <c r="BI521" i="1"/>
  <c r="BI528" i="1"/>
  <c r="BI530" i="1"/>
  <c r="BI309" i="1"/>
  <c r="BI314" i="1"/>
  <c r="BI322" i="1"/>
  <c r="BI326" i="1"/>
  <c r="BI336" i="1"/>
  <c r="BI339" i="1"/>
  <c r="BI345" i="1"/>
  <c r="BI353" i="1"/>
  <c r="BI356" i="1"/>
  <c r="BI381" i="1"/>
  <c r="BI391" i="1"/>
  <c r="BI424" i="1"/>
  <c r="BH477" i="1"/>
  <c r="BJ477" i="1" s="1"/>
  <c r="BK477" i="1" s="1"/>
  <c r="BG477" i="1"/>
  <c r="BI477" i="1" s="1"/>
  <c r="BI517" i="1"/>
  <c r="BH103" i="1"/>
  <c r="BJ103" i="1" s="1"/>
  <c r="BK103" i="1" s="1"/>
  <c r="BH109" i="1"/>
  <c r="BJ109" i="1" s="1"/>
  <c r="BK109" i="1" s="1"/>
  <c r="BH120" i="1"/>
  <c r="BJ120" i="1" s="1"/>
  <c r="BK120" i="1" s="1"/>
  <c r="BI122" i="1"/>
  <c r="BI135" i="1"/>
  <c r="BH147" i="1"/>
  <c r="BJ147" i="1" s="1"/>
  <c r="BK147" i="1" s="1"/>
  <c r="BH154" i="1"/>
  <c r="BJ154" i="1" s="1"/>
  <c r="BK154" i="1" s="1"/>
  <c r="BI157" i="1"/>
  <c r="BI160" i="1"/>
  <c r="BH179" i="1"/>
  <c r="BJ179" i="1" s="1"/>
  <c r="BK179" i="1" s="1"/>
  <c r="BH187" i="1"/>
  <c r="BJ187" i="1" s="1"/>
  <c r="BK187" i="1" s="1"/>
  <c r="BI190" i="1"/>
  <c r="BI193" i="1"/>
  <c r="BI199" i="1"/>
  <c r="BH204" i="1"/>
  <c r="BJ204" i="1" s="1"/>
  <c r="BK204" i="1" s="1"/>
  <c r="BH205" i="1"/>
  <c r="BJ205" i="1" s="1"/>
  <c r="BK205" i="1" s="1"/>
  <c r="BI233" i="1"/>
  <c r="BI254" i="1"/>
  <c r="BI256" i="1"/>
  <c r="BI263" i="1"/>
  <c r="BI271" i="1"/>
  <c r="BH275" i="1"/>
  <c r="BJ275" i="1" s="1"/>
  <c r="BK275" i="1" s="1"/>
  <c r="BH279" i="1"/>
  <c r="BJ279" i="1" s="1"/>
  <c r="BK279" i="1" s="1"/>
  <c r="BI461" i="1"/>
  <c r="BI491" i="1"/>
  <c r="BH336" i="1"/>
  <c r="BJ336" i="1" s="1"/>
  <c r="BK336" i="1" s="1"/>
  <c r="BI348" i="1"/>
  <c r="BH358" i="1"/>
  <c r="BJ358" i="1" s="1"/>
  <c r="BK358" i="1" s="1"/>
  <c r="BI362" i="1"/>
  <c r="BH371" i="1"/>
  <c r="BJ371" i="1" s="1"/>
  <c r="BK371" i="1" s="1"/>
  <c r="BH375" i="1"/>
  <c r="BJ375" i="1" s="1"/>
  <c r="BK375" i="1" s="1"/>
  <c r="BH381" i="1"/>
  <c r="BJ381" i="1" s="1"/>
  <c r="BK381" i="1" s="1"/>
  <c r="BH385" i="1"/>
  <c r="BJ385" i="1" s="1"/>
  <c r="BK385" i="1" s="1"/>
  <c r="BI387" i="1"/>
  <c r="BH391" i="1"/>
  <c r="BJ391" i="1" s="1"/>
  <c r="BK391" i="1" s="1"/>
  <c r="BH404" i="1"/>
  <c r="BJ404" i="1" s="1"/>
  <c r="BK404" i="1" s="1"/>
  <c r="BH407" i="1"/>
  <c r="BJ407" i="1" s="1"/>
  <c r="BK407" i="1" s="1"/>
  <c r="BH413" i="1"/>
  <c r="BJ413" i="1" s="1"/>
  <c r="BK413" i="1" s="1"/>
  <c r="BI418" i="1"/>
  <c r="BH419" i="1"/>
  <c r="BJ419" i="1" s="1"/>
  <c r="BK419" i="1" s="1"/>
  <c r="BI422" i="1"/>
  <c r="BI428" i="1"/>
  <c r="BI434" i="1"/>
  <c r="BH436" i="1"/>
  <c r="BJ436" i="1" s="1"/>
  <c r="BK436" i="1" s="1"/>
  <c r="BH444" i="1"/>
  <c r="BJ444" i="1" s="1"/>
  <c r="BK444" i="1" s="1"/>
  <c r="BH448" i="1"/>
  <c r="BJ448" i="1" s="1"/>
  <c r="BK448" i="1" s="1"/>
  <c r="BH452" i="1"/>
  <c r="BJ452" i="1" s="1"/>
  <c r="BK452" i="1" s="1"/>
  <c r="BH455" i="1"/>
  <c r="BJ455" i="1" s="1"/>
  <c r="BK455" i="1" s="1"/>
  <c r="BI458" i="1"/>
  <c r="BH459" i="1"/>
  <c r="BJ459" i="1" s="1"/>
  <c r="BK459" i="1" s="1"/>
  <c r="BH479" i="1"/>
  <c r="BJ479" i="1" s="1"/>
  <c r="BK479" i="1" s="1"/>
  <c r="BH481" i="1"/>
  <c r="BJ481" i="1" s="1"/>
  <c r="BK481" i="1" s="1"/>
  <c r="BH493" i="1"/>
  <c r="BJ493" i="1" s="1"/>
  <c r="BK493" i="1" s="1"/>
  <c r="BH503" i="1"/>
  <c r="BJ503" i="1" s="1"/>
  <c r="BK503" i="1" s="1"/>
  <c r="BH505" i="1"/>
  <c r="BJ505" i="1" s="1"/>
  <c r="BK505" i="1" s="1"/>
  <c r="BI508" i="1"/>
  <c r="BH509" i="1"/>
  <c r="BJ509" i="1" s="1"/>
  <c r="BK509" i="1" s="1"/>
  <c r="BH519" i="1"/>
  <c r="BJ519" i="1" s="1"/>
  <c r="BK519" i="1" s="1"/>
  <c r="BH521" i="1"/>
  <c r="BJ521" i="1" s="1"/>
  <c r="BK521" i="1" s="1"/>
  <c r="BI524" i="1"/>
  <c r="BH526" i="1"/>
  <c r="BJ526" i="1" s="1"/>
  <c r="BK526" i="1" s="1"/>
  <c r="BH530" i="1"/>
  <c r="BJ530" i="1" s="1"/>
  <c r="BK530" i="1" s="1"/>
  <c r="BH344" i="1"/>
  <c r="BJ344" i="1" s="1"/>
  <c r="BK344" i="1" s="1"/>
  <c r="BH351" i="1"/>
  <c r="BJ351" i="1" s="1"/>
  <c r="BK351" i="1" s="1"/>
  <c r="BI354" i="1"/>
  <c r="BH359" i="1"/>
  <c r="BJ359" i="1" s="1"/>
  <c r="BK359" i="1" s="1"/>
  <c r="BI361" i="1"/>
  <c r="BH369" i="1"/>
  <c r="BJ369" i="1" s="1"/>
  <c r="BK369" i="1" s="1"/>
  <c r="BH373" i="1"/>
  <c r="BJ373" i="1" s="1"/>
  <c r="BK373" i="1" s="1"/>
  <c r="BH377" i="1"/>
  <c r="BJ377" i="1" s="1"/>
  <c r="BK377" i="1" s="1"/>
  <c r="BI379" i="1"/>
  <c r="BH383" i="1"/>
  <c r="BJ383" i="1" s="1"/>
  <c r="BK383" i="1" s="1"/>
  <c r="BI386" i="1"/>
  <c r="BH389" i="1"/>
  <c r="BJ389" i="1" s="1"/>
  <c r="BK389" i="1" s="1"/>
  <c r="BH393" i="1"/>
  <c r="BJ393" i="1" s="1"/>
  <c r="BK393" i="1" s="1"/>
  <c r="BI408" i="1"/>
  <c r="BH411" i="1"/>
  <c r="BJ411" i="1" s="1"/>
  <c r="BK411" i="1" s="1"/>
  <c r="BI414" i="1"/>
  <c r="BH415" i="1"/>
  <c r="BJ415" i="1" s="1"/>
  <c r="BK415" i="1" s="1"/>
  <c r="BI430" i="1"/>
  <c r="BH442" i="1"/>
  <c r="BJ442" i="1" s="1"/>
  <c r="BK442" i="1" s="1"/>
  <c r="BH450" i="1"/>
  <c r="BJ450" i="1" s="1"/>
  <c r="BK450" i="1" s="1"/>
  <c r="BH465" i="1"/>
  <c r="BJ465" i="1" s="1"/>
  <c r="BK465" i="1" s="1"/>
  <c r="BH501" i="1"/>
  <c r="BJ501" i="1" s="1"/>
  <c r="BK501" i="1" s="1"/>
  <c r="BH517" i="1"/>
  <c r="BJ517" i="1" s="1"/>
  <c r="BK517" i="1" s="1"/>
  <c r="BH94" i="1"/>
  <c r="BJ94" i="1" s="1"/>
  <c r="BK94" i="1" s="1"/>
  <c r="BG94" i="1"/>
  <c r="BI94" i="1" s="1"/>
  <c r="BH110" i="1"/>
  <c r="BJ110" i="1" s="1"/>
  <c r="BK110" i="1" s="1"/>
  <c r="BG110" i="1"/>
  <c r="BI110" i="1" s="1"/>
  <c r="BH133" i="1"/>
  <c r="BJ133" i="1" s="1"/>
  <c r="BK133" i="1" s="1"/>
  <c r="BG133" i="1"/>
  <c r="BI133" i="1" s="1"/>
  <c r="BG152" i="1"/>
  <c r="BI152" i="1" s="1"/>
  <c r="BH152" i="1"/>
  <c r="BJ152" i="1" s="1"/>
  <c r="BK152" i="1" s="1"/>
  <c r="BH166" i="1"/>
  <c r="BJ166" i="1" s="1"/>
  <c r="BK166" i="1" s="1"/>
  <c r="BG166" i="1"/>
  <c r="BI166" i="1" s="1"/>
  <c r="BG185" i="1"/>
  <c r="BI185" i="1" s="1"/>
  <c r="BH185" i="1"/>
  <c r="BJ185" i="1" s="1"/>
  <c r="BK185" i="1" s="1"/>
  <c r="BG10" i="1"/>
  <c r="BI10" i="1" s="1"/>
  <c r="BH19" i="1"/>
  <c r="BJ19" i="1" s="1"/>
  <c r="BK19" i="1" s="1"/>
  <c r="BI28" i="1"/>
  <c r="BH33" i="1"/>
  <c r="BJ33" i="1" s="1"/>
  <c r="BK33" i="1" s="1"/>
  <c r="BI36" i="1"/>
  <c r="BH41" i="1"/>
  <c r="BJ41" i="1" s="1"/>
  <c r="BK41" i="1" s="1"/>
  <c r="BI47" i="1"/>
  <c r="BI68" i="1"/>
  <c r="BH90" i="1"/>
  <c r="BJ90" i="1" s="1"/>
  <c r="BK90" i="1" s="1"/>
  <c r="BG90" i="1"/>
  <c r="BI90" i="1" s="1"/>
  <c r="BH98" i="1"/>
  <c r="BJ98" i="1" s="1"/>
  <c r="BK98" i="1" s="1"/>
  <c r="BG98" i="1"/>
  <c r="BI98" i="1" s="1"/>
  <c r="BH4" i="1"/>
  <c r="BJ4" i="1" s="1"/>
  <c r="BK4" i="1" s="1"/>
  <c r="BH6" i="1"/>
  <c r="BJ6" i="1" s="1"/>
  <c r="BK6" i="1" s="1"/>
  <c r="BH16" i="1"/>
  <c r="BJ16" i="1" s="1"/>
  <c r="BK16" i="1" s="1"/>
  <c r="BG20" i="1"/>
  <c r="BI20" i="1" s="1"/>
  <c r="BH22" i="1"/>
  <c r="BJ22" i="1" s="1"/>
  <c r="BK22" i="1" s="1"/>
  <c r="BI24" i="1"/>
  <c r="BH30" i="1"/>
  <c r="BJ30" i="1" s="1"/>
  <c r="BK30" i="1" s="1"/>
  <c r="BI33" i="1"/>
  <c r="BH38" i="1"/>
  <c r="BJ38" i="1" s="1"/>
  <c r="BK38" i="1" s="1"/>
  <c r="BI41" i="1"/>
  <c r="BH45" i="1"/>
  <c r="BJ45" i="1" s="1"/>
  <c r="BK45" i="1" s="1"/>
  <c r="BI48" i="1"/>
  <c r="BI51" i="1"/>
  <c r="BG62" i="1"/>
  <c r="BI62" i="1" s="1"/>
  <c r="BH62" i="1"/>
  <c r="BJ62" i="1" s="1"/>
  <c r="BK62" i="1" s="1"/>
  <c r="BH70" i="1"/>
  <c r="BJ70" i="1" s="1"/>
  <c r="BK70" i="1" s="1"/>
  <c r="BG70" i="1"/>
  <c r="BI70" i="1" s="1"/>
  <c r="BI92" i="1"/>
  <c r="BI100" i="1"/>
  <c r="BI108" i="1"/>
  <c r="BI116" i="1"/>
  <c r="BG272" i="1"/>
  <c r="BI272" i="1" s="1"/>
  <c r="BH272" i="1"/>
  <c r="BJ272" i="1" s="1"/>
  <c r="BK272" i="1" s="1"/>
  <c r="BH9" i="1"/>
  <c r="BJ9" i="1" s="1"/>
  <c r="BK9" i="1" s="1"/>
  <c r="BI29" i="1"/>
  <c r="BH34" i="1"/>
  <c r="BJ34" i="1" s="1"/>
  <c r="BK34" i="1" s="1"/>
  <c r="BI37" i="1"/>
  <c r="BH53" i="1"/>
  <c r="BJ53" i="1" s="1"/>
  <c r="BK53" i="1" s="1"/>
  <c r="BG57" i="1"/>
  <c r="BI57" i="1" s="1"/>
  <c r="BH57" i="1"/>
  <c r="BJ57" i="1" s="1"/>
  <c r="BK57" i="1" s="1"/>
  <c r="BH66" i="1"/>
  <c r="BJ66" i="1" s="1"/>
  <c r="BK66" i="1" s="1"/>
  <c r="BG66" i="1"/>
  <c r="BI66" i="1" s="1"/>
  <c r="BH81" i="1"/>
  <c r="BJ81" i="1" s="1"/>
  <c r="BK81" i="1" s="1"/>
  <c r="BG81" i="1"/>
  <c r="BI81" i="1" s="1"/>
  <c r="BH102" i="1"/>
  <c r="BJ102" i="1" s="1"/>
  <c r="BK102" i="1" s="1"/>
  <c r="BG102" i="1"/>
  <c r="BI102" i="1" s="1"/>
  <c r="BH119" i="1"/>
  <c r="BJ119" i="1" s="1"/>
  <c r="BK119" i="1" s="1"/>
  <c r="BG119" i="1"/>
  <c r="BI119" i="1" s="1"/>
  <c r="BG14" i="1"/>
  <c r="BI14" i="1" s="1"/>
  <c r="BH25" i="1"/>
  <c r="BJ25" i="1" s="1"/>
  <c r="BK25" i="1" s="1"/>
  <c r="BH27" i="1"/>
  <c r="BJ27" i="1" s="1"/>
  <c r="BK27" i="1" s="1"/>
  <c r="BI53" i="1"/>
  <c r="BH106" i="1"/>
  <c r="BJ106" i="1" s="1"/>
  <c r="BK106" i="1" s="1"/>
  <c r="BG106" i="1"/>
  <c r="BI106" i="1" s="1"/>
  <c r="BH114" i="1"/>
  <c r="BJ114" i="1" s="1"/>
  <c r="BK114" i="1" s="1"/>
  <c r="BG114" i="1"/>
  <c r="BI114" i="1" s="1"/>
  <c r="BG136" i="1"/>
  <c r="BI136" i="1" s="1"/>
  <c r="BH136" i="1"/>
  <c r="BJ136" i="1" s="1"/>
  <c r="BK136" i="1" s="1"/>
  <c r="BI142" i="1"/>
  <c r="BH150" i="1"/>
  <c r="BJ150" i="1" s="1"/>
  <c r="BK150" i="1" s="1"/>
  <c r="BG150" i="1"/>
  <c r="BI150" i="1" s="1"/>
  <c r="BG168" i="1"/>
  <c r="BI168" i="1" s="1"/>
  <c r="BH168" i="1"/>
  <c r="BJ168" i="1" s="1"/>
  <c r="BK168" i="1" s="1"/>
  <c r="BI174" i="1"/>
  <c r="BH183" i="1"/>
  <c r="BJ183" i="1" s="1"/>
  <c r="BK183" i="1" s="1"/>
  <c r="BG183" i="1"/>
  <c r="BI183" i="1" s="1"/>
  <c r="BG257" i="1"/>
  <c r="BI257" i="1" s="1"/>
  <c r="BH257" i="1"/>
  <c r="BJ257" i="1" s="1"/>
  <c r="BK257" i="1" s="1"/>
  <c r="BH307" i="1"/>
  <c r="BJ307" i="1" s="1"/>
  <c r="BK307" i="1" s="1"/>
  <c r="BG307" i="1"/>
  <c r="BI307" i="1" s="1"/>
  <c r="BH121" i="1"/>
  <c r="BJ121" i="1" s="1"/>
  <c r="BK121" i="1" s="1"/>
  <c r="BH122" i="1"/>
  <c r="BJ122" i="1" s="1"/>
  <c r="BK122" i="1" s="1"/>
  <c r="BI124" i="1"/>
  <c r="BH143" i="1"/>
  <c r="BJ143" i="1" s="1"/>
  <c r="BK143" i="1" s="1"/>
  <c r="BH144" i="1"/>
  <c r="BJ144" i="1" s="1"/>
  <c r="BK144" i="1" s="1"/>
  <c r="BI146" i="1"/>
  <c r="BH159" i="1"/>
  <c r="BJ159" i="1" s="1"/>
  <c r="BK159" i="1" s="1"/>
  <c r="BH160" i="1"/>
  <c r="BJ160" i="1" s="1"/>
  <c r="BK160" i="1" s="1"/>
  <c r="BI162" i="1"/>
  <c r="BH175" i="1"/>
  <c r="BJ175" i="1" s="1"/>
  <c r="BK175" i="1" s="1"/>
  <c r="BH176" i="1"/>
  <c r="BJ176" i="1" s="1"/>
  <c r="BK176" i="1" s="1"/>
  <c r="BI178" i="1"/>
  <c r="BH192" i="1"/>
  <c r="BJ192" i="1" s="1"/>
  <c r="BK192" i="1" s="1"/>
  <c r="BH193" i="1"/>
  <c r="BJ193" i="1" s="1"/>
  <c r="BK193" i="1" s="1"/>
  <c r="BI196" i="1"/>
  <c r="BH200" i="1"/>
  <c r="BJ200" i="1" s="1"/>
  <c r="BK200" i="1" s="1"/>
  <c r="BI203" i="1"/>
  <c r="BI206" i="1"/>
  <c r="BI213" i="1"/>
  <c r="BH220" i="1"/>
  <c r="BJ220" i="1" s="1"/>
  <c r="BK220" i="1" s="1"/>
  <c r="BG220" i="1"/>
  <c r="BI220" i="1" s="1"/>
  <c r="BH255" i="1"/>
  <c r="BJ255" i="1" s="1"/>
  <c r="BK255" i="1" s="1"/>
  <c r="BH286" i="1"/>
  <c r="BJ286" i="1" s="1"/>
  <c r="BK286" i="1" s="1"/>
  <c r="BG286" i="1"/>
  <c r="BI286" i="1" s="1"/>
  <c r="BH331" i="1"/>
  <c r="BJ331" i="1" s="1"/>
  <c r="BK331" i="1" s="1"/>
  <c r="BG331" i="1"/>
  <c r="BI331" i="1" s="1"/>
  <c r="BG368" i="1"/>
  <c r="BI368" i="1" s="1"/>
  <c r="BH368" i="1"/>
  <c r="BJ368" i="1" s="1"/>
  <c r="BK368" i="1" s="1"/>
  <c r="BH135" i="1"/>
  <c r="BJ135" i="1" s="1"/>
  <c r="BK135" i="1" s="1"/>
  <c r="BI138" i="1"/>
  <c r="BH151" i="1"/>
  <c r="BJ151" i="1" s="1"/>
  <c r="BK151" i="1" s="1"/>
  <c r="BI154" i="1"/>
  <c r="BH167" i="1"/>
  <c r="BJ167" i="1" s="1"/>
  <c r="BK167" i="1" s="1"/>
  <c r="BI170" i="1"/>
  <c r="BH184" i="1"/>
  <c r="BJ184" i="1" s="1"/>
  <c r="BK184" i="1" s="1"/>
  <c r="BI187" i="1"/>
  <c r="BH197" i="1"/>
  <c r="BJ197" i="1" s="1"/>
  <c r="BK197" i="1" s="1"/>
  <c r="BH208" i="1"/>
  <c r="BJ208" i="1" s="1"/>
  <c r="BK208" i="1" s="1"/>
  <c r="BI212" i="1"/>
  <c r="BH216" i="1"/>
  <c r="BJ216" i="1" s="1"/>
  <c r="BK216" i="1" s="1"/>
  <c r="BG216" i="1"/>
  <c r="BI216" i="1" s="1"/>
  <c r="BH234" i="1"/>
  <c r="BJ234" i="1" s="1"/>
  <c r="BK234" i="1" s="1"/>
  <c r="BH315" i="1"/>
  <c r="BJ315" i="1" s="1"/>
  <c r="BK315" i="1" s="1"/>
  <c r="BG315" i="1"/>
  <c r="BI315" i="1" s="1"/>
  <c r="BH347" i="1"/>
  <c r="BJ347" i="1" s="1"/>
  <c r="BK347" i="1" s="1"/>
  <c r="BG347" i="1"/>
  <c r="BI347" i="1" s="1"/>
  <c r="BI202" i="1"/>
  <c r="BI208" i="1"/>
  <c r="BG241" i="1"/>
  <c r="BI241" i="1" s="1"/>
  <c r="BH241" i="1"/>
  <c r="BJ241" i="1" s="1"/>
  <c r="BK241" i="1" s="1"/>
  <c r="BI247" i="1"/>
  <c r="BH323" i="1"/>
  <c r="BJ323" i="1" s="1"/>
  <c r="BK323" i="1" s="1"/>
  <c r="BG323" i="1"/>
  <c r="BI323" i="1" s="1"/>
  <c r="BH219" i="1"/>
  <c r="BJ219" i="1" s="1"/>
  <c r="BK219" i="1" s="1"/>
  <c r="BH223" i="1"/>
  <c r="BJ223" i="1" s="1"/>
  <c r="BK223" i="1" s="1"/>
  <c r="BH225" i="1"/>
  <c r="BJ225" i="1" s="1"/>
  <c r="BK225" i="1" s="1"/>
  <c r="BH226" i="1"/>
  <c r="BJ226" i="1" s="1"/>
  <c r="BK226" i="1" s="1"/>
  <c r="BI230" i="1"/>
  <c r="BH248" i="1"/>
  <c r="BJ248" i="1" s="1"/>
  <c r="BK248" i="1" s="1"/>
  <c r="BH249" i="1"/>
  <c r="BJ249" i="1" s="1"/>
  <c r="BK249" i="1" s="1"/>
  <c r="BI251" i="1"/>
  <c r="BH264" i="1"/>
  <c r="BJ264" i="1" s="1"/>
  <c r="BK264" i="1" s="1"/>
  <c r="BH265" i="1"/>
  <c r="BJ265" i="1" s="1"/>
  <c r="BK265" i="1" s="1"/>
  <c r="BI267" i="1"/>
  <c r="BH276" i="1"/>
  <c r="BJ276" i="1" s="1"/>
  <c r="BK276" i="1" s="1"/>
  <c r="BG276" i="1"/>
  <c r="BI276" i="1" s="1"/>
  <c r="BI305" i="1"/>
  <c r="BI313" i="1"/>
  <c r="BI321" i="1"/>
  <c r="BI329" i="1"/>
  <c r="BH239" i="1"/>
  <c r="BJ239" i="1" s="1"/>
  <c r="BK239" i="1" s="1"/>
  <c r="BI243" i="1"/>
  <c r="BH256" i="1"/>
  <c r="BJ256" i="1" s="1"/>
  <c r="BK256" i="1" s="1"/>
  <c r="BI259" i="1"/>
  <c r="BG433" i="1"/>
  <c r="BI433" i="1" s="1"/>
  <c r="BH433" i="1"/>
  <c r="BJ433" i="1" s="1"/>
  <c r="BK433" i="1" s="1"/>
  <c r="BG498" i="1"/>
  <c r="BI498" i="1" s="1"/>
  <c r="BH498" i="1"/>
  <c r="BJ498" i="1" s="1"/>
  <c r="BK498" i="1" s="1"/>
  <c r="BH231" i="1"/>
  <c r="BJ231" i="1" s="1"/>
  <c r="BK231" i="1" s="1"/>
  <c r="BH232" i="1"/>
  <c r="BJ232" i="1" s="1"/>
  <c r="BK232" i="1" s="1"/>
  <c r="BI234" i="1"/>
  <c r="BH252" i="1"/>
  <c r="BJ252" i="1" s="1"/>
  <c r="BK252" i="1" s="1"/>
  <c r="BH253" i="1"/>
  <c r="BJ253" i="1" s="1"/>
  <c r="BK253" i="1" s="1"/>
  <c r="BI255" i="1"/>
  <c r="BH269" i="1"/>
  <c r="BJ269" i="1" s="1"/>
  <c r="BK269" i="1" s="1"/>
  <c r="BH270" i="1"/>
  <c r="BJ270" i="1" s="1"/>
  <c r="BK270" i="1" s="1"/>
  <c r="BI274" i="1"/>
  <c r="BH282" i="1"/>
  <c r="BJ282" i="1" s="1"/>
  <c r="BK282" i="1" s="1"/>
  <c r="BG282" i="1"/>
  <c r="BI282" i="1" s="1"/>
  <c r="BH303" i="1"/>
  <c r="BJ303" i="1" s="1"/>
  <c r="BK303" i="1" s="1"/>
  <c r="BG303" i="1"/>
  <c r="BI303" i="1" s="1"/>
  <c r="BH311" i="1"/>
  <c r="BJ311" i="1" s="1"/>
  <c r="BK311" i="1" s="1"/>
  <c r="BG311" i="1"/>
  <c r="BI311" i="1" s="1"/>
  <c r="BH319" i="1"/>
  <c r="BJ319" i="1" s="1"/>
  <c r="BK319" i="1" s="1"/>
  <c r="BG319" i="1"/>
  <c r="BI319" i="1" s="1"/>
  <c r="BH327" i="1"/>
  <c r="BJ327" i="1" s="1"/>
  <c r="BK327" i="1" s="1"/>
  <c r="BG327" i="1"/>
  <c r="BI327" i="1" s="1"/>
  <c r="BG349" i="1"/>
  <c r="BI349" i="1" s="1"/>
  <c r="BH349" i="1"/>
  <c r="BJ349" i="1" s="1"/>
  <c r="BK349" i="1" s="1"/>
  <c r="BI355" i="1"/>
  <c r="BH363" i="1"/>
  <c r="BJ363" i="1" s="1"/>
  <c r="BK363" i="1" s="1"/>
  <c r="BG363" i="1"/>
  <c r="BI363" i="1" s="1"/>
  <c r="BG478" i="1"/>
  <c r="BI478" i="1" s="1"/>
  <c r="BH478" i="1"/>
  <c r="BJ478" i="1" s="1"/>
  <c r="BK478" i="1" s="1"/>
  <c r="BH340" i="1"/>
  <c r="BJ340" i="1" s="1"/>
  <c r="BK340" i="1" s="1"/>
  <c r="BH341" i="1"/>
  <c r="BJ341" i="1" s="1"/>
  <c r="BK341" i="1" s="1"/>
  <c r="BI343" i="1"/>
  <c r="BH356" i="1"/>
  <c r="BJ356" i="1" s="1"/>
  <c r="BK356" i="1" s="1"/>
  <c r="BH357" i="1"/>
  <c r="BJ357" i="1" s="1"/>
  <c r="BK357" i="1" s="1"/>
  <c r="BI359" i="1"/>
  <c r="BI378" i="1"/>
  <c r="BH382" i="1"/>
  <c r="BJ382" i="1" s="1"/>
  <c r="BK382" i="1" s="1"/>
  <c r="BI385" i="1"/>
  <c r="BI388" i="1"/>
  <c r="BI394" i="1"/>
  <c r="BH405" i="1"/>
  <c r="BJ405" i="1" s="1"/>
  <c r="BK405" i="1" s="1"/>
  <c r="BI407" i="1"/>
  <c r="BI410" i="1"/>
  <c r="BI416" i="1"/>
  <c r="BH431" i="1"/>
  <c r="BJ431" i="1" s="1"/>
  <c r="BK431" i="1" s="1"/>
  <c r="BG451" i="1"/>
  <c r="BI451" i="1" s="1"/>
  <c r="BH451" i="1"/>
  <c r="BJ451" i="1" s="1"/>
  <c r="BK451" i="1" s="1"/>
  <c r="BG468" i="1"/>
  <c r="BI468" i="1" s="1"/>
  <c r="BH468" i="1"/>
  <c r="BJ468" i="1" s="1"/>
  <c r="BK468" i="1" s="1"/>
  <c r="BI335" i="1"/>
  <c r="BH348" i="1"/>
  <c r="BJ348" i="1" s="1"/>
  <c r="BK348" i="1" s="1"/>
  <c r="BI351" i="1"/>
  <c r="BH364" i="1"/>
  <c r="BJ364" i="1" s="1"/>
  <c r="BK364" i="1" s="1"/>
  <c r="BI370" i="1"/>
  <c r="BH374" i="1"/>
  <c r="BJ374" i="1" s="1"/>
  <c r="BK374" i="1" s="1"/>
  <c r="BI377" i="1"/>
  <c r="BH390" i="1"/>
  <c r="BJ390" i="1" s="1"/>
  <c r="BK390" i="1" s="1"/>
  <c r="BI393" i="1"/>
  <c r="BH412" i="1"/>
  <c r="BJ412" i="1" s="1"/>
  <c r="BK412" i="1" s="1"/>
  <c r="BI415" i="1"/>
  <c r="BG472" i="1"/>
  <c r="BI472" i="1" s="1"/>
  <c r="BH472" i="1"/>
  <c r="BJ472" i="1" s="1"/>
  <c r="BK472" i="1" s="1"/>
  <c r="BI374" i="1"/>
  <c r="BI384" i="1"/>
  <c r="BI390" i="1"/>
  <c r="BI412" i="1"/>
  <c r="BG417" i="1"/>
  <c r="BI417" i="1" s="1"/>
  <c r="BH417" i="1"/>
  <c r="BJ417" i="1" s="1"/>
  <c r="BK417" i="1" s="1"/>
  <c r="BI423" i="1"/>
  <c r="BG443" i="1"/>
  <c r="BI443" i="1" s="1"/>
  <c r="BH443" i="1"/>
  <c r="BJ443" i="1" s="1"/>
  <c r="BK443" i="1" s="1"/>
  <c r="BG518" i="1"/>
  <c r="BI518" i="1" s="1"/>
  <c r="BH518" i="1"/>
  <c r="BJ518" i="1" s="1"/>
  <c r="BK518" i="1" s="1"/>
  <c r="BH424" i="1"/>
  <c r="BJ424" i="1" s="1"/>
  <c r="BK424" i="1" s="1"/>
  <c r="BH425" i="1"/>
  <c r="BJ425" i="1" s="1"/>
  <c r="BK425" i="1" s="1"/>
  <c r="BI427" i="1"/>
  <c r="BH435" i="1"/>
  <c r="BJ435" i="1" s="1"/>
  <c r="BK435" i="1" s="1"/>
  <c r="BI445" i="1"/>
  <c r="BH447" i="1"/>
  <c r="BJ447" i="1" s="1"/>
  <c r="BK447" i="1" s="1"/>
  <c r="BG460" i="1"/>
  <c r="BI460" i="1" s="1"/>
  <c r="BH460" i="1"/>
  <c r="BJ460" i="1" s="1"/>
  <c r="BK460" i="1" s="1"/>
  <c r="BG482" i="1"/>
  <c r="BI482" i="1" s="1"/>
  <c r="BH482" i="1"/>
  <c r="BJ482" i="1" s="1"/>
  <c r="BK482" i="1" s="1"/>
  <c r="BG510" i="1"/>
  <c r="BI510" i="1" s="1"/>
  <c r="BH510" i="1"/>
  <c r="BJ510" i="1" s="1"/>
  <c r="BK510" i="1" s="1"/>
  <c r="BG522" i="1"/>
  <c r="BI522" i="1" s="1"/>
  <c r="BH522" i="1"/>
  <c r="BJ522" i="1" s="1"/>
  <c r="BK522" i="1" s="1"/>
  <c r="BH416" i="1"/>
  <c r="BJ416" i="1" s="1"/>
  <c r="BK416" i="1" s="1"/>
  <c r="BI419" i="1"/>
  <c r="BH432" i="1"/>
  <c r="BJ432" i="1" s="1"/>
  <c r="BK432" i="1" s="1"/>
  <c r="BG456" i="1"/>
  <c r="BI456" i="1" s="1"/>
  <c r="BH456" i="1"/>
  <c r="BJ456" i="1" s="1"/>
  <c r="BK456" i="1" s="1"/>
  <c r="BG494" i="1"/>
  <c r="BI494" i="1" s="1"/>
  <c r="BH494" i="1"/>
  <c r="BJ494" i="1" s="1"/>
  <c r="BK494" i="1" s="1"/>
  <c r="BG506" i="1"/>
  <c r="BI506" i="1" s="1"/>
  <c r="BH506" i="1"/>
  <c r="BJ506" i="1" s="1"/>
  <c r="BK506" i="1" s="1"/>
  <c r="BG527" i="1"/>
  <c r="BI527" i="1" s="1"/>
  <c r="BH527" i="1"/>
  <c r="BJ527" i="1" s="1"/>
  <c r="BK527" i="1" s="1"/>
  <c r="BG531" i="1"/>
  <c r="BI531" i="1" s="1"/>
  <c r="BH531" i="1"/>
  <c r="BJ531" i="1" s="1"/>
  <c r="BK531" i="1" s="1"/>
  <c r="BH428" i="1"/>
  <c r="BJ428" i="1" s="1"/>
  <c r="BK428" i="1" s="1"/>
  <c r="BH429" i="1"/>
  <c r="BJ429" i="1" s="1"/>
  <c r="BK429" i="1" s="1"/>
  <c r="BI431" i="1"/>
  <c r="BH445" i="1"/>
  <c r="BJ445" i="1" s="1"/>
  <c r="BK445" i="1" s="1"/>
  <c r="BG464" i="1"/>
  <c r="BI464" i="1" s="1"/>
  <c r="BH464" i="1"/>
  <c r="BJ464" i="1" s="1"/>
  <c r="BK464" i="1" s="1"/>
  <c r="BG502" i="1"/>
  <c r="BI502" i="1" s="1"/>
  <c r="BH502" i="1"/>
  <c r="BJ502" i="1" s="1"/>
  <c r="BK502" i="1" s="1"/>
  <c r="BG514" i="1"/>
  <c r="BI514" i="1" s="1"/>
  <c r="BH514" i="1"/>
  <c r="BJ514" i="1" s="1"/>
  <c r="BK514" i="1" s="1"/>
  <c r="BH453" i="1"/>
  <c r="BJ453" i="1" s="1"/>
  <c r="BK453" i="1" s="1"/>
  <c r="BI454" i="1"/>
  <c r="BI462" i="1"/>
  <c r="BI480" i="1"/>
  <c r="BI496" i="1"/>
  <c r="BI504" i="1"/>
  <c r="BI512" i="1"/>
  <c r="BI520" i="1"/>
  <c r="BI529" i="1"/>
</calcChain>
</file>

<file path=xl/sharedStrings.xml><?xml version="1.0" encoding="utf-8"?>
<sst xmlns="http://schemas.openxmlformats.org/spreadsheetml/2006/main" count="1339" uniqueCount="197">
  <si>
    <t>ID</t>
  </si>
  <si>
    <t>Date</t>
  </si>
  <si>
    <t>WF</t>
  </si>
  <si>
    <t>Probe</t>
  </si>
  <si>
    <t>Rake</t>
  </si>
  <si>
    <t>NO</t>
  </si>
  <si>
    <t>NO2</t>
  </si>
  <si>
    <t>THC</t>
  </si>
  <si>
    <t>SO2</t>
  </si>
  <si>
    <t>FARc</t>
  </si>
  <si>
    <t>Efficiency</t>
  </si>
  <si>
    <t>H2O</t>
  </si>
  <si>
    <t>KHNOx</t>
  </si>
  <si>
    <t>CO2</t>
  </si>
  <si>
    <t>CO</t>
  </si>
  <si>
    <t>O2</t>
  </si>
  <si>
    <t>0401c</t>
  </si>
  <si>
    <t>RG7</t>
  </si>
  <si>
    <t>n/a</t>
  </si>
  <si>
    <t>0328a</t>
  </si>
  <si>
    <t>0331c</t>
  </si>
  <si>
    <t>0328b</t>
  </si>
  <si>
    <t>RG10</t>
  </si>
  <si>
    <t>LG6</t>
  </si>
  <si>
    <t>0329a</t>
  </si>
  <si>
    <t>0330a</t>
  </si>
  <si>
    <t>0331a</t>
  </si>
  <si>
    <t>0329b</t>
  </si>
  <si>
    <t>0329c</t>
  </si>
  <si>
    <t>0330b</t>
  </si>
  <si>
    <t>LG2</t>
  </si>
  <si>
    <t>GRC</t>
  </si>
  <si>
    <t>E31</t>
  </si>
  <si>
    <t>~63%</t>
  </si>
  <si>
    <t>0401b</t>
  </si>
  <si>
    <t>0331b</t>
  </si>
  <si>
    <t>Engine_Start</t>
  </si>
  <si>
    <t>Engine_Power</t>
  </si>
  <si>
    <t>ENG2_N1</t>
  </si>
  <si>
    <t>ENG2_EGT</t>
  </si>
  <si>
    <t>ENG2_N2</t>
  </si>
  <si>
    <t>ENG2_FF</t>
  </si>
  <si>
    <t>ENG3_N1</t>
  </si>
  <si>
    <t>ENG3_EGT</t>
  </si>
  <si>
    <t>ENG3_N2</t>
  </si>
  <si>
    <t>ENG3_FF</t>
  </si>
  <si>
    <t>N1_Set</t>
  </si>
  <si>
    <t>N1_Actual</t>
  </si>
  <si>
    <t>NOX</t>
  </si>
  <si>
    <t>CO2_stdev</t>
  </si>
  <si>
    <t>CO_stdev</t>
  </si>
  <si>
    <t>O2_stdev</t>
  </si>
  <si>
    <t>NOX_stdev</t>
  </si>
  <si>
    <t>NO_stdev</t>
  </si>
  <si>
    <t>NO2_stdev</t>
  </si>
  <si>
    <t>THC_stdev</t>
  </si>
  <si>
    <t>SO2_stdev</t>
  </si>
  <si>
    <t>FARc_stdev</t>
  </si>
  <si>
    <t>H2OC_stdev</t>
  </si>
  <si>
    <t>KHNOX_stdev</t>
  </si>
  <si>
    <t>End_UTC</t>
  </si>
  <si>
    <t>Start_UTC</t>
  </si>
  <si>
    <t>Dew_Point</t>
  </si>
  <si>
    <t>PI</t>
  </si>
  <si>
    <t>DATA_DESCRIPTION</t>
  </si>
  <si>
    <t>MEASUREMENT_DATE</t>
  </si>
  <si>
    <t>MODIFIED_DATE</t>
  </si>
  <si>
    <t>PI_CONTACT_INFO</t>
  </si>
  <si>
    <t>PLATFORM</t>
  </si>
  <si>
    <t>LOCATION</t>
  </si>
  <si>
    <t>ASSOCIATED_DATA</t>
  </si>
  <si>
    <t>INSTRUMENT_INFO</t>
  </si>
  <si>
    <t>Please contact the PI for more information about the instruments</t>
  </si>
  <si>
    <t>DATA_INFO</t>
  </si>
  <si>
    <t>UNCERTAINTY</t>
  </si>
  <si>
    <t>Please contact the PI for more information about the measurement uncertainty</t>
  </si>
  <si>
    <t>MISSING_FLAG</t>
  </si>
  <si>
    <t>ULOD_FLAG</t>
  </si>
  <si>
    <t>ULOD_VALUE</t>
  </si>
  <si>
    <t>N/A</t>
  </si>
  <si>
    <t>LLOD_FLAG</t>
  </si>
  <si>
    <t>LLOD_VALUE</t>
  </si>
  <si>
    <t>DATA_MANAGER</t>
  </si>
  <si>
    <t>DM_CONTACT_INFO</t>
  </si>
  <si>
    <t>PROJECT_INFO</t>
  </si>
  <si>
    <t>STIPULATIONS_ON_USE</t>
  </si>
  <si>
    <t>Preliminary data; please contact the PI prior to use</t>
  </si>
  <si>
    <t>OTHER_COMMENTS</t>
  </si>
  <si>
    <t>REVISION</t>
  </si>
  <si>
    <t>R00</t>
  </si>
  <si>
    <t>Variables</t>
  </si>
  <si>
    <t>Units</t>
  </si>
  <si>
    <t>Description</t>
  </si>
  <si>
    <t>End_Local</t>
  </si>
  <si>
    <t>Start_Local</t>
  </si>
  <si>
    <t>Falcon Aerosol data</t>
  </si>
  <si>
    <t>MEASUREMENT_END</t>
  </si>
  <si>
    <t>AAFEX II - Alternate Aviation Fuel Experiment II 2011</t>
  </si>
  <si>
    <t>Preliminary data formatted for the archive on 20160627</t>
  </si>
  <si>
    <t>MM/DD/YYYY</t>
  </si>
  <si>
    <t>Percent</t>
  </si>
  <si>
    <t>Deg Celsius</t>
  </si>
  <si>
    <t>lbs/hr</t>
  </si>
  <si>
    <t>HH:MM:SS</t>
  </si>
  <si>
    <t>Seconds since midnight UTC</t>
  </si>
  <si>
    <t>EI_SO2</t>
  </si>
  <si>
    <t>EI_NO</t>
  </si>
  <si>
    <t>EI_CO</t>
  </si>
  <si>
    <t>EI_HC</t>
  </si>
  <si>
    <t>EI_NOx</t>
  </si>
  <si>
    <t>EI_CO2</t>
  </si>
  <si>
    <t>EI_CO_stdev</t>
  </si>
  <si>
    <t>EI_NOX_stdev</t>
  </si>
  <si>
    <t>EI_HC_stdev</t>
  </si>
  <si>
    <t>EI_NO_stdev</t>
  </si>
  <si>
    <t>EI_SO2_stdev</t>
  </si>
  <si>
    <t>EI_CO2_stdev</t>
  </si>
  <si>
    <t>Flight ID Number</t>
  </si>
  <si>
    <t>Date of Mission Test</t>
  </si>
  <si>
    <t>Time Engine was turned on</t>
  </si>
  <si>
    <t>Target N1 Setting for Engine</t>
  </si>
  <si>
    <t>Actual N1 setting for Engine 2</t>
  </si>
  <si>
    <t>Exhaust Gas Temperature for Engine 2</t>
  </si>
  <si>
    <t>N2 setting for Engine 2</t>
  </si>
  <si>
    <t>Fuel Flow Rate for Engine 2</t>
  </si>
  <si>
    <t>Actual N1 setting for Engine 3</t>
  </si>
  <si>
    <t>Exhaust Gas Temperature for Engine 3</t>
  </si>
  <si>
    <t>N2 setting for Engine 3</t>
  </si>
  <si>
    <t>Fuel Flow Rate for Engine 3</t>
  </si>
  <si>
    <t>Actual N1 setting for Engine being tested</t>
  </si>
  <si>
    <t>Emission Index for CO</t>
  </si>
  <si>
    <t>Emission Index of Hydro Carbon</t>
  </si>
  <si>
    <t>Emission Index of NOX</t>
  </si>
  <si>
    <t>Emission Index of NO</t>
  </si>
  <si>
    <t>Efficiency of Engine Combustion</t>
  </si>
  <si>
    <t>Emission Index of SO2</t>
  </si>
  <si>
    <t>Standard Deviation of O2</t>
  </si>
  <si>
    <t>Standard Deviation of Emission Index of CO</t>
  </si>
  <si>
    <t>Standard Deviation of Emission Index of HC</t>
  </si>
  <si>
    <t>Standard Deviation of Emission Index of NOX</t>
  </si>
  <si>
    <t>Standard Deviation of Emission Index of NO</t>
  </si>
  <si>
    <t>Standard Deviation of Emission Index of SO2</t>
  </si>
  <si>
    <t>Standard Deviation of Emission Index of CO2</t>
  </si>
  <si>
    <t>Temperature</t>
  </si>
  <si>
    <t>ppm</t>
  </si>
  <si>
    <t>Total Hydro Carbon Mixing Ratio</t>
  </si>
  <si>
    <t>Fuel Air Ratio</t>
  </si>
  <si>
    <t>CO2 Mixing Ratio</t>
  </si>
  <si>
    <t>CO Mixing Ratio</t>
  </si>
  <si>
    <t>NOX Mixing Ratio</t>
  </si>
  <si>
    <t>NO Mixing Ratio</t>
  </si>
  <si>
    <t>NO2 Mixing Ratio</t>
  </si>
  <si>
    <t>SO2 Mixing Ratio</t>
  </si>
  <si>
    <t>g/kg fuel</t>
  </si>
  <si>
    <t>Ambient Temperature</t>
  </si>
  <si>
    <t>Deg Fahrenheit</t>
  </si>
  <si>
    <t>Ambient Dew Point</t>
  </si>
  <si>
    <t>Emission Index  of CO2 Mixing Ratio</t>
  </si>
  <si>
    <t>Standard Deviation of CO2 Mixing Ratio</t>
  </si>
  <si>
    <t>Standard Deviation of CO Mixing Ratio</t>
  </si>
  <si>
    <t>Standard Deviation of NOX Mixing Ratio</t>
  </si>
  <si>
    <t>Standard Deviation of NO Mixing Ratio</t>
  </si>
  <si>
    <t>Standard Deviation of NO2 Mixing Ratio</t>
  </si>
  <si>
    <t>Standard Deviation of THC Mixing Ratio</t>
  </si>
  <si>
    <t>Standard Deviation of SO2 Mixing Ratio</t>
  </si>
  <si>
    <t>Fuel Flow for Engine Being Sampled</t>
  </si>
  <si>
    <t>Relative to center of engine in 6 inch increments. Negative is relative left, positive is relative right</t>
  </si>
  <si>
    <t>Percent O2 in Sample</t>
  </si>
  <si>
    <t>Percent of H2O in Sample</t>
  </si>
  <si>
    <t>Standard Deviation of Fuel Air Ratio</t>
  </si>
  <si>
    <t>Standard Deviation of H2O Percentage</t>
  </si>
  <si>
    <t>Seconds after midnight UTC</t>
  </si>
  <si>
    <t>Enigne_Power_Actual</t>
  </si>
  <si>
    <t>Ground Test in Palmdale, CA</t>
  </si>
  <si>
    <t>Theta</t>
  </si>
  <si>
    <t>Delta</t>
  </si>
  <si>
    <t>N1_Corr</t>
  </si>
  <si>
    <t>WF_Corr</t>
  </si>
  <si>
    <t>T3_Norm</t>
  </si>
  <si>
    <t>Referred Pressure</t>
  </si>
  <si>
    <t>lbf/in2</t>
  </si>
  <si>
    <t>Referred Temperature with 59 F as Standard Reference</t>
  </si>
  <si>
    <t>Intermediate calculations for the last three variables are hidden, but are maintained in the spreadsheet</t>
  </si>
  <si>
    <t>Normalized Combustor Inlet Temperature</t>
  </si>
  <si>
    <t>Corrected Low Pressure Fuel Flow</t>
  </si>
  <si>
    <t>Corrected Low Pressure Fan Speed</t>
  </si>
  <si>
    <t>L=Left R=Right G=Gaseous Measurement GRC=Glenn Research Center Number indicates Probe Number E31=European Standard Probe</t>
  </si>
  <si>
    <t>Nominal Power of Engine Tested</t>
  </si>
  <si>
    <t>Actual Power of Engine</t>
  </si>
  <si>
    <t>Humidity Correction Factor for Nox</t>
  </si>
  <si>
    <t>Standard Deviation of Humidity Correction Factor for Nox</t>
  </si>
  <si>
    <t>AAFEXII-Ground-AFRL-FuelProperties_TP_20110328_R00_thru20110401</t>
  </si>
  <si>
    <t>Efficiency_stdev</t>
  </si>
  <si>
    <t>Standard Deviation of Efficiency</t>
  </si>
  <si>
    <t xml:space="preserve">Ground  </t>
  </si>
  <si>
    <t>Changlie Wey</t>
  </si>
  <si>
    <t>changlie.wey@nasa.gov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</si>
</sst>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yy;@"/>
    <numFmt numFmtId="165" formatCode="0.0"/>
    <numFmt numFmtId="166" formatCode="0.000"/>
  </numFmts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33CC33"/>
      </left>
      <right style="thin">
        <color rgb="FF33CC33"/>
      </right>
      <top style="thin">
        <color rgb="FF33CC33"/>
      </top>
      <bottom style="thin">
        <color rgb="FF33CC3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35">
    <xf numFmtId="0" fontId="0" fillId="0" borderId="0" xfId="0"/>
    <xf numFmtId="0" fontId="9" fillId="0" borderId="0" xfId="0" applyFont="1"/>
    <xf numFmtId="0" fontId="6" fillId="0" borderId="0" xfId="0" applyFont="1"/>
    <xf numFmtId="0" fontId="6" fillId="0" borderId="0" xfId="0" applyFont="1" applyAlignment="1">
      <alignment horizontal="left" vertical="top"/>
    </xf>
    <xf numFmtId="0" fontId="13" fillId="0" borderId="0" xfId="0" applyFont="1"/>
    <xf numFmtId="0" fontId="8" fillId="0" borderId="2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6" fillId="0" borderId="5" xfId="0" applyFont="1" applyBorder="1"/>
    <xf numFmtId="0" fontId="6" fillId="0" borderId="5" xfId="0" applyFont="1" applyBorder="1" applyAlignment="1">
      <alignment vertical="top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/>
    <xf numFmtId="0" fontId="5" fillId="0" borderId="0" xfId="0" applyFont="1" applyAlignment="1">
      <alignment horizontal="left" vertical="top"/>
    </xf>
    <xf numFmtId="0" fontId="4" fillId="0" borderId="0" xfId="0" applyFont="1"/>
    <xf numFmtId="0" fontId="1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4" fillId="0" borderId="1" xfId="0" applyFont="1" applyFill="1" applyBorder="1" applyAlignment="1">
      <alignment horizontal="left" vertical="top"/>
    </xf>
    <xf numFmtId="164" fontId="10" fillId="0" borderId="1" xfId="0" applyNumberFormat="1" applyFont="1" applyFill="1" applyBorder="1" applyAlignment="1">
      <alignment horizontal="left" vertical="top"/>
    </xf>
    <xf numFmtId="9" fontId="10" fillId="0" borderId="1" xfId="0" applyNumberFormat="1" applyFont="1" applyFill="1" applyBorder="1" applyAlignment="1">
      <alignment horizontal="left" vertical="top"/>
    </xf>
    <xf numFmtId="9" fontId="11" fillId="0" borderId="1" xfId="0" applyNumberFormat="1" applyFont="1" applyFill="1" applyBorder="1" applyAlignment="1">
      <alignment horizontal="left" vertical="top"/>
    </xf>
    <xf numFmtId="1" fontId="10" fillId="0" borderId="1" xfId="0" applyNumberFormat="1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/>
    </xf>
    <xf numFmtId="49" fontId="11" fillId="0" borderId="1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1" fontId="4" fillId="0" borderId="1" xfId="0" applyNumberFormat="1" applyFont="1" applyFill="1" applyBorder="1" applyAlignment="1">
      <alignment horizontal="left" vertical="top"/>
    </xf>
    <xf numFmtId="165" fontId="4" fillId="0" borderId="1" xfId="0" applyNumberFormat="1" applyFont="1" applyFill="1" applyBorder="1" applyAlignment="1">
      <alignment horizontal="left" vertical="top"/>
    </xf>
    <xf numFmtId="166" fontId="4" fillId="0" borderId="1" xfId="0" applyNumberFormat="1" applyFont="1" applyFill="1" applyBorder="1" applyAlignment="1">
      <alignment horizontal="left" vertical="top"/>
    </xf>
    <xf numFmtId="2" fontId="4" fillId="0" borderId="1" xfId="0" applyNumberFormat="1" applyFont="1" applyFill="1" applyBorder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166" fontId="4" fillId="0" borderId="0" xfId="0" applyNumberFormat="1" applyFont="1" applyAlignment="1">
      <alignment horizontal="left" vertical="top"/>
    </xf>
    <xf numFmtId="165" fontId="4" fillId="0" borderId="0" xfId="0" applyNumberFormat="1" applyFont="1" applyAlignment="1">
      <alignment horizontal="left" vertical="top"/>
    </xf>
    <xf numFmtId="1" fontId="4" fillId="0" borderId="0" xfId="0" applyNumberFormat="1" applyFont="1" applyAlignment="1">
      <alignment horizontal="left" vertical="top"/>
    </xf>
    <xf numFmtId="2" fontId="4" fillId="0" borderId="0" xfId="0" applyNumberFormat="1" applyFont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164" fontId="10" fillId="0" borderId="1" xfId="0" applyNumberFormat="1" applyFont="1" applyBorder="1" applyAlignment="1">
      <alignment horizontal="left" vertical="top"/>
    </xf>
    <xf numFmtId="9" fontId="10" fillId="0" borderId="1" xfId="0" applyNumberFormat="1" applyFont="1" applyBorder="1" applyAlignment="1">
      <alignment horizontal="left" vertical="top"/>
    </xf>
    <xf numFmtId="9" fontId="11" fillId="0" borderId="1" xfId="0" applyNumberFormat="1" applyFont="1" applyBorder="1" applyAlignment="1">
      <alignment horizontal="left" vertical="top"/>
    </xf>
    <xf numFmtId="1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49" fontId="11" fillId="0" borderId="1" xfId="0" applyNumberFormat="1" applyFont="1" applyBorder="1" applyAlignment="1">
      <alignment horizontal="left" vertical="top"/>
    </xf>
    <xf numFmtId="1" fontId="4" fillId="0" borderId="1" xfId="0" applyNumberFormat="1" applyFont="1" applyBorder="1" applyAlignment="1">
      <alignment horizontal="left" vertical="top"/>
    </xf>
    <xf numFmtId="165" fontId="4" fillId="0" borderId="1" xfId="0" applyNumberFormat="1" applyFont="1" applyBorder="1" applyAlignment="1">
      <alignment horizontal="left" vertical="top"/>
    </xf>
    <xf numFmtId="166" fontId="4" fillId="0" borderId="1" xfId="0" applyNumberFormat="1" applyFont="1" applyBorder="1" applyAlignment="1">
      <alignment horizontal="left" vertical="top"/>
    </xf>
    <xf numFmtId="2" fontId="4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164" fontId="10" fillId="0" borderId="0" xfId="0" applyNumberFormat="1" applyFont="1" applyBorder="1" applyAlignment="1">
      <alignment horizontal="left" vertical="top"/>
    </xf>
    <xf numFmtId="9" fontId="10" fillId="0" borderId="0" xfId="0" applyNumberFormat="1" applyFont="1" applyBorder="1" applyAlignment="1">
      <alignment horizontal="left" vertical="top"/>
    </xf>
    <xf numFmtId="9" fontId="11" fillId="0" borderId="0" xfId="0" applyNumberFormat="1" applyFont="1" applyBorder="1" applyAlignment="1">
      <alignment horizontal="left" vertical="top"/>
    </xf>
    <xf numFmtId="1" fontId="10" fillId="0" borderId="0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49" fontId="11" fillId="0" borderId="0" xfId="0" applyNumberFormat="1" applyFont="1" applyBorder="1" applyAlignment="1">
      <alignment horizontal="left" vertical="top"/>
    </xf>
    <xf numFmtId="1" fontId="4" fillId="0" borderId="0" xfId="0" applyNumberFormat="1" applyFont="1" applyBorder="1" applyAlignment="1">
      <alignment horizontal="left" vertical="top"/>
    </xf>
    <xf numFmtId="165" fontId="4" fillId="0" borderId="0" xfId="0" applyNumberFormat="1" applyFont="1" applyBorder="1" applyAlignment="1">
      <alignment horizontal="left" vertical="top"/>
    </xf>
    <xf numFmtId="166" fontId="4" fillId="0" borderId="0" xfId="0" applyNumberFormat="1" applyFont="1" applyBorder="1" applyAlignment="1">
      <alignment horizontal="left" vertical="top"/>
    </xf>
    <xf numFmtId="2" fontId="4" fillId="0" borderId="0" xfId="0" applyNumberFormat="1" applyFont="1" applyBorder="1" applyAlignment="1">
      <alignment horizontal="left" vertical="top"/>
    </xf>
    <xf numFmtId="164" fontId="10" fillId="2" borderId="1" xfId="0" applyNumberFormat="1" applyFont="1" applyFill="1" applyBorder="1" applyAlignment="1">
      <alignment horizontal="left" vertical="top"/>
    </xf>
    <xf numFmtId="9" fontId="10" fillId="2" borderId="1" xfId="0" applyNumberFormat="1" applyFont="1" applyFill="1" applyBorder="1" applyAlignment="1">
      <alignment horizontal="left" vertical="top"/>
    </xf>
    <xf numFmtId="9" fontId="11" fillId="2" borderId="1" xfId="0" applyNumberFormat="1" applyFont="1" applyFill="1" applyBorder="1" applyAlignment="1">
      <alignment horizontal="left" vertical="top"/>
    </xf>
    <xf numFmtId="1" fontId="10" fillId="2" borderId="1" xfId="0" applyNumberFormat="1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left" vertical="top"/>
    </xf>
    <xf numFmtId="49" fontId="11" fillId="2" borderId="1" xfId="0" applyNumberFormat="1" applyFont="1" applyFill="1" applyBorder="1" applyAlignment="1">
      <alignment horizontal="left" vertical="top"/>
    </xf>
    <xf numFmtId="1" fontId="4" fillId="2" borderId="1" xfId="0" applyNumberFormat="1" applyFont="1" applyFill="1" applyBorder="1" applyAlignment="1">
      <alignment horizontal="left" vertical="top"/>
    </xf>
    <xf numFmtId="165" fontId="4" fillId="2" borderId="1" xfId="0" applyNumberFormat="1" applyFont="1" applyFill="1" applyBorder="1" applyAlignment="1">
      <alignment horizontal="left" vertical="top"/>
    </xf>
    <xf numFmtId="166" fontId="4" fillId="2" borderId="1" xfId="0" applyNumberFormat="1" applyFont="1" applyFill="1" applyBorder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/>
    </xf>
    <xf numFmtId="164" fontId="10" fillId="3" borderId="1" xfId="0" applyNumberFormat="1" applyFont="1" applyFill="1" applyBorder="1" applyAlignment="1">
      <alignment horizontal="left" vertical="top"/>
    </xf>
    <xf numFmtId="9" fontId="10" fillId="3" borderId="1" xfId="0" applyNumberFormat="1" applyFont="1" applyFill="1" applyBorder="1" applyAlignment="1">
      <alignment horizontal="left" vertical="top"/>
    </xf>
    <xf numFmtId="9" fontId="11" fillId="3" borderId="1" xfId="0" applyNumberFormat="1" applyFont="1" applyFill="1" applyBorder="1" applyAlignment="1">
      <alignment horizontal="left" vertical="top"/>
    </xf>
    <xf numFmtId="1" fontId="10" fillId="3" borderId="1" xfId="0" applyNumberFormat="1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left" vertical="top"/>
    </xf>
    <xf numFmtId="0" fontId="11" fillId="3" borderId="1" xfId="0" applyFont="1" applyFill="1" applyBorder="1" applyAlignment="1">
      <alignment horizontal="left" vertical="top"/>
    </xf>
    <xf numFmtId="49" fontId="11" fillId="3" borderId="1" xfId="0" applyNumberFormat="1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left" vertical="top"/>
    </xf>
    <xf numFmtId="165" fontId="4" fillId="3" borderId="1" xfId="0" applyNumberFormat="1" applyFont="1" applyFill="1" applyBorder="1" applyAlignment="1">
      <alignment horizontal="left" vertical="top"/>
    </xf>
    <xf numFmtId="166" fontId="4" fillId="3" borderId="1" xfId="0" applyNumberFormat="1" applyFont="1" applyFill="1" applyBorder="1" applyAlignment="1">
      <alignment horizontal="left" vertical="top"/>
    </xf>
    <xf numFmtId="2" fontId="4" fillId="3" borderId="1" xfId="0" applyNumberFormat="1" applyFont="1" applyFill="1" applyBorder="1" applyAlignment="1">
      <alignment horizontal="left" vertical="top"/>
    </xf>
    <xf numFmtId="164" fontId="10" fillId="4" borderId="1" xfId="0" applyNumberFormat="1" applyFont="1" applyFill="1" applyBorder="1" applyAlignment="1">
      <alignment horizontal="left" vertical="top"/>
    </xf>
    <xf numFmtId="9" fontId="10" fillId="4" borderId="1" xfId="0" applyNumberFormat="1" applyFont="1" applyFill="1" applyBorder="1" applyAlignment="1">
      <alignment horizontal="left" vertical="top"/>
    </xf>
    <xf numFmtId="9" fontId="11" fillId="4" borderId="1" xfId="0" applyNumberFormat="1" applyFont="1" applyFill="1" applyBorder="1" applyAlignment="1">
      <alignment horizontal="left" vertical="top"/>
    </xf>
    <xf numFmtId="1" fontId="10" fillId="4" borderId="1" xfId="0" applyNumberFormat="1" applyFont="1" applyFill="1" applyBorder="1" applyAlignment="1">
      <alignment horizontal="left" vertical="top"/>
    </xf>
    <xf numFmtId="0" fontId="10" fillId="4" borderId="1" xfId="0" applyFont="1" applyFill="1" applyBorder="1" applyAlignment="1">
      <alignment horizontal="left" vertical="top"/>
    </xf>
    <xf numFmtId="0" fontId="11" fillId="4" borderId="1" xfId="0" applyFont="1" applyFill="1" applyBorder="1" applyAlignment="1">
      <alignment horizontal="left" vertical="top"/>
    </xf>
    <xf numFmtId="49" fontId="11" fillId="4" borderId="1" xfId="0" applyNumberFormat="1" applyFont="1" applyFill="1" applyBorder="1" applyAlignment="1">
      <alignment horizontal="left" vertical="top"/>
    </xf>
    <xf numFmtId="1" fontId="4" fillId="4" borderId="1" xfId="0" applyNumberFormat="1" applyFont="1" applyFill="1" applyBorder="1" applyAlignment="1">
      <alignment horizontal="left" vertical="top"/>
    </xf>
    <xf numFmtId="165" fontId="4" fillId="4" borderId="1" xfId="0" applyNumberFormat="1" applyFont="1" applyFill="1" applyBorder="1" applyAlignment="1">
      <alignment horizontal="left" vertical="top"/>
    </xf>
    <xf numFmtId="166" fontId="4" fillId="4" borderId="1" xfId="0" applyNumberFormat="1" applyFont="1" applyFill="1" applyBorder="1" applyAlignment="1">
      <alignment horizontal="left" vertical="top"/>
    </xf>
    <xf numFmtId="2" fontId="4" fillId="4" borderId="1" xfId="0" applyNumberFormat="1" applyFont="1" applyFill="1" applyBorder="1" applyAlignment="1">
      <alignment horizontal="left" vertical="top"/>
    </xf>
    <xf numFmtId="49" fontId="12" fillId="3" borderId="1" xfId="0" applyNumberFormat="1" applyFont="1" applyFill="1" applyBorder="1" applyAlignment="1">
      <alignment horizontal="left" vertical="top"/>
    </xf>
    <xf numFmtId="164" fontId="10" fillId="5" borderId="1" xfId="0" applyNumberFormat="1" applyFont="1" applyFill="1" applyBorder="1" applyAlignment="1">
      <alignment horizontal="left" vertical="top"/>
    </xf>
    <xf numFmtId="9" fontId="10" fillId="5" borderId="1" xfId="0" applyNumberFormat="1" applyFont="1" applyFill="1" applyBorder="1" applyAlignment="1">
      <alignment horizontal="left" vertical="top"/>
    </xf>
    <xf numFmtId="9" fontId="11" fillId="5" borderId="1" xfId="0" applyNumberFormat="1" applyFont="1" applyFill="1" applyBorder="1" applyAlignment="1">
      <alignment horizontal="left" vertical="top"/>
    </xf>
    <xf numFmtId="1" fontId="10" fillId="5" borderId="1" xfId="0" applyNumberFormat="1" applyFont="1" applyFill="1" applyBorder="1" applyAlignment="1">
      <alignment horizontal="left" vertical="top"/>
    </xf>
    <xf numFmtId="0" fontId="10" fillId="5" borderId="1" xfId="0" applyFont="1" applyFill="1" applyBorder="1" applyAlignment="1">
      <alignment horizontal="left" vertical="top"/>
    </xf>
    <xf numFmtId="0" fontId="11" fillId="5" borderId="1" xfId="0" applyFont="1" applyFill="1" applyBorder="1" applyAlignment="1">
      <alignment horizontal="left" vertical="top"/>
    </xf>
    <xf numFmtId="49" fontId="11" fillId="5" borderId="1" xfId="0" applyNumberFormat="1" applyFont="1" applyFill="1" applyBorder="1" applyAlignment="1">
      <alignment horizontal="left" vertical="top"/>
    </xf>
    <xf numFmtId="1" fontId="4" fillId="5" borderId="1" xfId="0" applyNumberFormat="1" applyFont="1" applyFill="1" applyBorder="1" applyAlignment="1">
      <alignment horizontal="left" vertical="top"/>
    </xf>
    <xf numFmtId="165" fontId="4" fillId="5" borderId="1" xfId="0" applyNumberFormat="1" applyFont="1" applyFill="1" applyBorder="1" applyAlignment="1">
      <alignment horizontal="left" vertical="top"/>
    </xf>
    <xf numFmtId="166" fontId="4" fillId="5" borderId="1" xfId="0" applyNumberFormat="1" applyFont="1" applyFill="1" applyBorder="1" applyAlignment="1">
      <alignment horizontal="left" vertical="top"/>
    </xf>
    <xf numFmtId="165" fontId="7" fillId="5" borderId="1" xfId="0" applyNumberFormat="1" applyFont="1" applyFill="1" applyBorder="1" applyAlignment="1">
      <alignment horizontal="left" vertical="top"/>
    </xf>
    <xf numFmtId="2" fontId="4" fillId="5" borderId="1" xfId="0" applyNumberFormat="1" applyFont="1" applyFill="1" applyBorder="1" applyAlignment="1">
      <alignment horizontal="left" vertical="top"/>
    </xf>
    <xf numFmtId="165" fontId="7" fillId="0" borderId="1" xfId="0" applyNumberFormat="1" applyFont="1" applyBorder="1" applyAlignment="1">
      <alignment horizontal="left" vertical="top"/>
    </xf>
    <xf numFmtId="164" fontId="10" fillId="6" borderId="1" xfId="0" applyNumberFormat="1" applyFont="1" applyFill="1" applyBorder="1" applyAlignment="1">
      <alignment horizontal="left" vertical="top"/>
    </xf>
    <xf numFmtId="9" fontId="10" fillId="6" borderId="1" xfId="0" applyNumberFormat="1" applyFont="1" applyFill="1" applyBorder="1" applyAlignment="1">
      <alignment horizontal="left" vertical="top"/>
    </xf>
    <xf numFmtId="9" fontId="11" fillId="6" borderId="1" xfId="0" applyNumberFormat="1" applyFont="1" applyFill="1" applyBorder="1" applyAlignment="1">
      <alignment horizontal="left" vertical="top"/>
    </xf>
    <xf numFmtId="1" fontId="10" fillId="6" borderId="1" xfId="0" applyNumberFormat="1" applyFont="1" applyFill="1" applyBorder="1" applyAlignment="1">
      <alignment horizontal="left" vertical="top"/>
    </xf>
    <xf numFmtId="0" fontId="10" fillId="6" borderId="1" xfId="0" applyFont="1" applyFill="1" applyBorder="1" applyAlignment="1">
      <alignment horizontal="left" vertical="top"/>
    </xf>
    <xf numFmtId="0" fontId="11" fillId="6" borderId="1" xfId="0" applyFont="1" applyFill="1" applyBorder="1" applyAlignment="1">
      <alignment horizontal="left" vertical="top"/>
    </xf>
    <xf numFmtId="49" fontId="11" fillId="6" borderId="1" xfId="0" applyNumberFormat="1" applyFont="1" applyFill="1" applyBorder="1" applyAlignment="1">
      <alignment horizontal="left" vertical="top"/>
    </xf>
    <xf numFmtId="1" fontId="4" fillId="6" borderId="1" xfId="0" applyNumberFormat="1" applyFont="1" applyFill="1" applyBorder="1" applyAlignment="1">
      <alignment horizontal="left" vertical="top"/>
    </xf>
    <xf numFmtId="165" fontId="4" fillId="6" borderId="1" xfId="0" applyNumberFormat="1" applyFont="1" applyFill="1" applyBorder="1" applyAlignment="1">
      <alignment horizontal="left" vertical="top"/>
    </xf>
    <xf numFmtId="166" fontId="4" fillId="6" borderId="1" xfId="0" applyNumberFormat="1" applyFont="1" applyFill="1" applyBorder="1" applyAlignment="1">
      <alignment horizontal="left" vertical="top"/>
    </xf>
    <xf numFmtId="165" fontId="7" fillId="6" borderId="1" xfId="0" applyNumberFormat="1" applyFont="1" applyFill="1" applyBorder="1" applyAlignment="1">
      <alignment horizontal="left" vertical="top"/>
    </xf>
    <xf numFmtId="2" fontId="4" fillId="6" borderId="1" xfId="0" applyNumberFormat="1" applyFont="1" applyFill="1" applyBorder="1" applyAlignment="1">
      <alignment horizontal="left" vertical="top"/>
    </xf>
    <xf numFmtId="9" fontId="7" fillId="6" borderId="1" xfId="0" applyNumberFormat="1" applyFont="1" applyFill="1" applyBorder="1" applyAlignment="1">
      <alignment horizontal="left" vertical="top"/>
    </xf>
    <xf numFmtId="1" fontId="7" fillId="6" borderId="1" xfId="0" applyNumberFormat="1" applyFont="1" applyFill="1" applyBorder="1" applyAlignment="1">
      <alignment horizontal="left" vertical="top"/>
    </xf>
    <xf numFmtId="0" fontId="7" fillId="6" borderId="1" xfId="0" applyFont="1" applyFill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Border="1"/>
    <xf numFmtId="0" fontId="6" fillId="0" borderId="5" xfId="0" applyFont="1" applyFill="1" applyBorder="1"/>
    <xf numFmtId="0" fontId="5" fillId="0" borderId="5" xfId="0" applyFont="1" applyFill="1" applyBorder="1"/>
    <xf numFmtId="0" fontId="6" fillId="0" borderId="0" xfId="0" applyFont="1" applyFill="1" applyAlignment="1">
      <alignment horizontal="left" vertical="top"/>
    </xf>
    <xf numFmtId="0" fontId="4" fillId="0" borderId="5" xfId="0" applyFont="1" applyFill="1" applyBorder="1"/>
    <xf numFmtId="0" fontId="3" fillId="0" borderId="0" xfId="0" applyFont="1" applyAlignment="1">
      <alignment horizontal="left" vertical="top"/>
    </xf>
    <xf numFmtId="0" fontId="15" fillId="0" borderId="0" xfId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hanglie.wey@nasa.gov" TargetMode="External"/><Relationship Id="rId1" Type="http://schemas.openxmlformats.org/officeDocument/2006/relationships/hyperlink" Target="mailto:changlie.wey@nas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workbookViewId="0">
      <selection activeCell="A11" sqref="A11:B11"/>
    </sheetView>
  </sheetViews>
  <sheetFormatPr defaultRowHeight="14.4" x14ac:dyDescent="0.3"/>
  <cols>
    <col min="1" max="1" width="21.796875" style="2" customWidth="1"/>
    <col min="2" max="2" width="37.19921875" style="2" customWidth="1"/>
    <col min="3" max="3" width="53.3984375" style="2" customWidth="1"/>
    <col min="4" max="16384" width="8.796875" style="2"/>
  </cols>
  <sheetData>
    <row r="1" spans="1:3" x14ac:dyDescent="0.3">
      <c r="A1" s="129" t="s">
        <v>63</v>
      </c>
      <c r="B1" s="133" t="s">
        <v>195</v>
      </c>
      <c r="C1" s="3"/>
    </row>
    <row r="2" spans="1:3" x14ac:dyDescent="0.3">
      <c r="A2" s="3" t="s">
        <v>64</v>
      </c>
      <c r="B2" s="3" t="s">
        <v>95</v>
      </c>
      <c r="C2" s="3"/>
    </row>
    <row r="3" spans="1:3" x14ac:dyDescent="0.3">
      <c r="A3" s="3" t="s">
        <v>65</v>
      </c>
      <c r="B3" s="3">
        <v>20110328</v>
      </c>
      <c r="C3" s="3"/>
    </row>
    <row r="4" spans="1:3" x14ac:dyDescent="0.3">
      <c r="A4" s="3" t="s">
        <v>96</v>
      </c>
      <c r="B4" s="3">
        <v>20110401</v>
      </c>
      <c r="C4" s="3"/>
    </row>
    <row r="5" spans="1:3" x14ac:dyDescent="0.3">
      <c r="A5" s="3" t="s">
        <v>66</v>
      </c>
      <c r="B5" s="3">
        <v>20160627</v>
      </c>
      <c r="C5" s="3"/>
    </row>
    <row r="6" spans="1:3" ht="15.6" x14ac:dyDescent="0.3">
      <c r="A6" s="3" t="s">
        <v>67</v>
      </c>
      <c r="B6" s="132" t="s">
        <v>196</v>
      </c>
      <c r="C6" s="3"/>
    </row>
    <row r="7" spans="1:3" x14ac:dyDescent="0.3">
      <c r="A7" s="3" t="s">
        <v>68</v>
      </c>
      <c r="B7" s="131" t="s">
        <v>194</v>
      </c>
      <c r="C7" s="3"/>
    </row>
    <row r="8" spans="1:3" x14ac:dyDescent="0.3">
      <c r="A8" s="3" t="s">
        <v>69</v>
      </c>
      <c r="B8" s="12" t="s">
        <v>173</v>
      </c>
      <c r="C8" s="3"/>
    </row>
    <row r="9" spans="1:3" x14ac:dyDescent="0.3">
      <c r="A9" s="129" t="s">
        <v>70</v>
      </c>
      <c r="B9" s="129" t="s">
        <v>191</v>
      </c>
      <c r="C9" s="3"/>
    </row>
    <row r="10" spans="1:3" x14ac:dyDescent="0.3">
      <c r="A10" s="3" t="s">
        <v>71</v>
      </c>
      <c r="B10" s="3" t="s">
        <v>72</v>
      </c>
      <c r="C10" s="3"/>
    </row>
    <row r="11" spans="1:3" x14ac:dyDescent="0.3">
      <c r="A11" s="129" t="s">
        <v>73</v>
      </c>
      <c r="B11" s="134" t="s">
        <v>79</v>
      </c>
      <c r="C11" s="3"/>
    </row>
    <row r="12" spans="1:3" x14ac:dyDescent="0.3">
      <c r="A12" s="3" t="s">
        <v>74</v>
      </c>
      <c r="B12" s="3" t="s">
        <v>75</v>
      </c>
      <c r="C12" s="3"/>
    </row>
    <row r="13" spans="1:3" x14ac:dyDescent="0.3">
      <c r="A13" s="3" t="s">
        <v>76</v>
      </c>
      <c r="B13" s="3">
        <v>-999</v>
      </c>
      <c r="C13" s="3"/>
    </row>
    <row r="14" spans="1:3" x14ac:dyDescent="0.3">
      <c r="A14" s="3" t="s">
        <v>77</v>
      </c>
      <c r="B14" s="3">
        <v>-777</v>
      </c>
      <c r="C14" s="3"/>
    </row>
    <row r="15" spans="1:3" x14ac:dyDescent="0.3">
      <c r="A15" s="3" t="s">
        <v>78</v>
      </c>
      <c r="B15" s="3" t="s">
        <v>79</v>
      </c>
      <c r="C15" s="3"/>
    </row>
    <row r="16" spans="1:3" x14ac:dyDescent="0.3">
      <c r="A16" s="3" t="s">
        <v>80</v>
      </c>
      <c r="B16" s="3">
        <v>-888</v>
      </c>
      <c r="C16" s="3"/>
    </row>
    <row r="17" spans="1:8" x14ac:dyDescent="0.3">
      <c r="A17" s="3" t="s">
        <v>81</v>
      </c>
      <c r="B17" s="3" t="s">
        <v>79</v>
      </c>
      <c r="C17" s="3"/>
    </row>
    <row r="18" spans="1:8" x14ac:dyDescent="0.3">
      <c r="A18" s="129" t="s">
        <v>82</v>
      </c>
      <c r="B18" s="133" t="s">
        <v>195</v>
      </c>
      <c r="C18" s="3"/>
    </row>
    <row r="19" spans="1:8" ht="15.6" x14ac:dyDescent="0.3">
      <c r="A19" s="3" t="s">
        <v>83</v>
      </c>
      <c r="B19" s="132" t="s">
        <v>196</v>
      </c>
      <c r="C19" s="3"/>
    </row>
    <row r="20" spans="1:8" x14ac:dyDescent="0.3">
      <c r="A20" s="3" t="s">
        <v>84</v>
      </c>
      <c r="B20" s="12" t="s">
        <v>97</v>
      </c>
      <c r="C20" s="3"/>
    </row>
    <row r="21" spans="1:8" x14ac:dyDescent="0.3">
      <c r="A21" s="3" t="s">
        <v>85</v>
      </c>
      <c r="B21" s="3" t="s">
        <v>86</v>
      </c>
      <c r="C21" s="3"/>
    </row>
    <row r="22" spans="1:8" x14ac:dyDescent="0.3">
      <c r="A22" s="3" t="s">
        <v>87</v>
      </c>
      <c r="B22" s="12" t="s">
        <v>182</v>
      </c>
      <c r="C22" s="3"/>
    </row>
    <row r="23" spans="1:8" x14ac:dyDescent="0.3">
      <c r="A23" s="3" t="s">
        <v>88</v>
      </c>
      <c r="B23" s="3" t="s">
        <v>89</v>
      </c>
      <c r="C23" s="3"/>
    </row>
    <row r="24" spans="1:8" x14ac:dyDescent="0.3">
      <c r="A24" s="3" t="s">
        <v>89</v>
      </c>
      <c r="B24" s="3" t="s">
        <v>98</v>
      </c>
      <c r="C24" s="3"/>
    </row>
    <row r="25" spans="1:8" x14ac:dyDescent="0.3">
      <c r="A25" s="3"/>
      <c r="B25" s="3"/>
      <c r="C25" s="3"/>
      <c r="F25" s="4"/>
      <c r="G25" s="4"/>
      <c r="H25" s="4"/>
    </row>
    <row r="26" spans="1:8" ht="15" thickBot="1" x14ac:dyDescent="0.35">
      <c r="A26" s="3"/>
      <c r="B26" s="3"/>
      <c r="C26" s="3"/>
    </row>
    <row r="27" spans="1:8" ht="15" thickBot="1" x14ac:dyDescent="0.35">
      <c r="A27" s="5" t="s">
        <v>90</v>
      </c>
      <c r="B27" s="6" t="s">
        <v>91</v>
      </c>
      <c r="C27" s="7" t="s">
        <v>92</v>
      </c>
    </row>
    <row r="28" spans="1:8" x14ac:dyDescent="0.3">
      <c r="A28" s="11" t="s">
        <v>0</v>
      </c>
      <c r="B28" s="11" t="s">
        <v>79</v>
      </c>
      <c r="C28" s="11" t="s">
        <v>117</v>
      </c>
    </row>
    <row r="29" spans="1:8" x14ac:dyDescent="0.3">
      <c r="A29" s="8" t="s">
        <v>1</v>
      </c>
      <c r="B29" s="8" t="s">
        <v>99</v>
      </c>
      <c r="C29" s="8" t="s">
        <v>118</v>
      </c>
    </row>
    <row r="30" spans="1:8" x14ac:dyDescent="0.3">
      <c r="A30" s="8" t="s">
        <v>36</v>
      </c>
      <c r="B30" s="8" t="s">
        <v>171</v>
      </c>
      <c r="C30" s="8" t="s">
        <v>119</v>
      </c>
    </row>
    <row r="31" spans="1:8" x14ac:dyDescent="0.3">
      <c r="A31" s="127" t="s">
        <v>37</v>
      </c>
      <c r="B31" s="8" t="s">
        <v>100</v>
      </c>
      <c r="C31" s="126" t="s">
        <v>187</v>
      </c>
    </row>
    <row r="32" spans="1:8" x14ac:dyDescent="0.3">
      <c r="A32" s="128" t="s">
        <v>172</v>
      </c>
      <c r="B32" s="8" t="s">
        <v>100</v>
      </c>
      <c r="C32" s="126" t="s">
        <v>188</v>
      </c>
    </row>
    <row r="33" spans="1:3" x14ac:dyDescent="0.3">
      <c r="A33" s="8" t="s">
        <v>46</v>
      </c>
      <c r="B33" s="8" t="s">
        <v>100</v>
      </c>
      <c r="C33" s="8" t="s">
        <v>120</v>
      </c>
    </row>
    <row r="34" spans="1:3" x14ac:dyDescent="0.3">
      <c r="A34" s="8" t="s">
        <v>38</v>
      </c>
      <c r="B34" s="8" t="s">
        <v>100</v>
      </c>
      <c r="C34" s="8" t="s">
        <v>121</v>
      </c>
    </row>
    <row r="35" spans="1:3" x14ac:dyDescent="0.3">
      <c r="A35" s="8" t="s">
        <v>39</v>
      </c>
      <c r="B35" s="8" t="s">
        <v>101</v>
      </c>
      <c r="C35" s="8" t="s">
        <v>122</v>
      </c>
    </row>
    <row r="36" spans="1:3" x14ac:dyDescent="0.3">
      <c r="A36" s="8" t="s">
        <v>40</v>
      </c>
      <c r="B36" s="8" t="s">
        <v>100</v>
      </c>
      <c r="C36" s="8" t="s">
        <v>123</v>
      </c>
    </row>
    <row r="37" spans="1:3" x14ac:dyDescent="0.3">
      <c r="A37" s="8" t="s">
        <v>41</v>
      </c>
      <c r="B37" s="8" t="s">
        <v>102</v>
      </c>
      <c r="C37" s="8" t="s">
        <v>124</v>
      </c>
    </row>
    <row r="38" spans="1:3" x14ac:dyDescent="0.3">
      <c r="A38" s="8" t="s">
        <v>42</v>
      </c>
      <c r="B38" s="8" t="s">
        <v>100</v>
      </c>
      <c r="C38" s="8" t="s">
        <v>125</v>
      </c>
    </row>
    <row r="39" spans="1:3" x14ac:dyDescent="0.3">
      <c r="A39" s="8" t="s">
        <v>43</v>
      </c>
      <c r="B39" s="8" t="s">
        <v>101</v>
      </c>
      <c r="C39" s="8" t="s">
        <v>126</v>
      </c>
    </row>
    <row r="40" spans="1:3" x14ac:dyDescent="0.3">
      <c r="A40" s="8" t="s">
        <v>44</v>
      </c>
      <c r="B40" s="8" t="s">
        <v>100</v>
      </c>
      <c r="C40" s="8" t="s">
        <v>127</v>
      </c>
    </row>
    <row r="41" spans="1:3" x14ac:dyDescent="0.3">
      <c r="A41" s="8" t="s">
        <v>45</v>
      </c>
      <c r="B41" s="8" t="s">
        <v>102</v>
      </c>
      <c r="C41" s="8" t="s">
        <v>128</v>
      </c>
    </row>
    <row r="42" spans="1:3" x14ac:dyDescent="0.3">
      <c r="A42" s="8" t="s">
        <v>47</v>
      </c>
      <c r="B42" s="8" t="s">
        <v>100</v>
      </c>
      <c r="C42" s="8" t="s">
        <v>129</v>
      </c>
    </row>
    <row r="43" spans="1:3" x14ac:dyDescent="0.3">
      <c r="A43" s="8" t="s">
        <v>2</v>
      </c>
      <c r="B43" s="8" t="s">
        <v>102</v>
      </c>
      <c r="C43" s="8" t="s">
        <v>165</v>
      </c>
    </row>
    <row r="44" spans="1:3" s="3" customFormat="1" ht="37.200000000000003" customHeight="1" x14ac:dyDescent="0.3">
      <c r="A44" s="124" t="s">
        <v>3</v>
      </c>
      <c r="B44" s="124" t="s">
        <v>79</v>
      </c>
      <c r="C44" s="125" t="s">
        <v>186</v>
      </c>
    </row>
    <row r="45" spans="1:3" ht="32.4" customHeight="1" x14ac:dyDescent="0.3">
      <c r="A45" s="9" t="s">
        <v>4</v>
      </c>
      <c r="B45" s="9" t="s">
        <v>79</v>
      </c>
      <c r="C45" s="10" t="s">
        <v>166</v>
      </c>
    </row>
    <row r="46" spans="1:3" x14ac:dyDescent="0.3">
      <c r="A46" s="8" t="s">
        <v>94</v>
      </c>
      <c r="B46" s="8" t="s">
        <v>103</v>
      </c>
      <c r="C46" s="8" t="s">
        <v>79</v>
      </c>
    </row>
    <row r="47" spans="1:3" x14ac:dyDescent="0.3">
      <c r="A47" s="8" t="s">
        <v>93</v>
      </c>
      <c r="B47" s="8" t="s">
        <v>103</v>
      </c>
      <c r="C47" s="8" t="s">
        <v>79</v>
      </c>
    </row>
    <row r="48" spans="1:3" x14ac:dyDescent="0.3">
      <c r="A48" s="8" t="s">
        <v>61</v>
      </c>
      <c r="B48" s="8" t="s">
        <v>104</v>
      </c>
      <c r="C48" s="8" t="s">
        <v>79</v>
      </c>
    </row>
    <row r="49" spans="1:3" x14ac:dyDescent="0.3">
      <c r="A49" s="8" t="s">
        <v>60</v>
      </c>
      <c r="B49" s="8" t="s">
        <v>104</v>
      </c>
      <c r="C49" s="8" t="s">
        <v>79</v>
      </c>
    </row>
    <row r="50" spans="1:3" x14ac:dyDescent="0.3">
      <c r="A50" s="8" t="s">
        <v>13</v>
      </c>
      <c r="B50" s="8" t="s">
        <v>144</v>
      </c>
      <c r="C50" s="8" t="s">
        <v>147</v>
      </c>
    </row>
    <row r="51" spans="1:3" x14ac:dyDescent="0.3">
      <c r="A51" s="8" t="s">
        <v>14</v>
      </c>
      <c r="B51" s="8" t="s">
        <v>144</v>
      </c>
      <c r="C51" s="8" t="s">
        <v>148</v>
      </c>
    </row>
    <row r="52" spans="1:3" x14ac:dyDescent="0.3">
      <c r="A52" s="8" t="s">
        <v>15</v>
      </c>
      <c r="B52" s="8" t="s">
        <v>100</v>
      </c>
      <c r="C52" s="8" t="s">
        <v>167</v>
      </c>
    </row>
    <row r="53" spans="1:3" x14ac:dyDescent="0.3">
      <c r="A53" s="8" t="s">
        <v>48</v>
      </c>
      <c r="B53" s="8" t="s">
        <v>144</v>
      </c>
      <c r="C53" s="8" t="s">
        <v>149</v>
      </c>
    </row>
    <row r="54" spans="1:3" x14ac:dyDescent="0.3">
      <c r="A54" s="8" t="s">
        <v>5</v>
      </c>
      <c r="B54" s="8" t="s">
        <v>144</v>
      </c>
      <c r="C54" s="8" t="s">
        <v>150</v>
      </c>
    </row>
    <row r="55" spans="1:3" x14ac:dyDescent="0.3">
      <c r="A55" s="8" t="s">
        <v>6</v>
      </c>
      <c r="B55" s="8" t="s">
        <v>144</v>
      </c>
      <c r="C55" s="8" t="s">
        <v>151</v>
      </c>
    </row>
    <row r="56" spans="1:3" x14ac:dyDescent="0.3">
      <c r="A56" s="8" t="s">
        <v>7</v>
      </c>
      <c r="B56" s="8" t="s">
        <v>144</v>
      </c>
      <c r="C56" s="8" t="s">
        <v>145</v>
      </c>
    </row>
    <row r="57" spans="1:3" x14ac:dyDescent="0.3">
      <c r="A57" s="8" t="s">
        <v>8</v>
      </c>
      <c r="B57" s="8" t="s">
        <v>144</v>
      </c>
      <c r="C57" s="8" t="s">
        <v>152</v>
      </c>
    </row>
    <row r="58" spans="1:3" x14ac:dyDescent="0.3">
      <c r="A58" s="127" t="s">
        <v>9</v>
      </c>
      <c r="B58" s="130" t="s">
        <v>79</v>
      </c>
      <c r="C58" s="127" t="s">
        <v>146</v>
      </c>
    </row>
    <row r="59" spans="1:3" x14ac:dyDescent="0.3">
      <c r="A59" s="8" t="s">
        <v>107</v>
      </c>
      <c r="B59" s="8" t="s">
        <v>153</v>
      </c>
      <c r="C59" s="8" t="s">
        <v>130</v>
      </c>
    </row>
    <row r="60" spans="1:3" x14ac:dyDescent="0.3">
      <c r="A60" s="8" t="s">
        <v>108</v>
      </c>
      <c r="B60" s="8" t="s">
        <v>153</v>
      </c>
      <c r="C60" s="8" t="s">
        <v>131</v>
      </c>
    </row>
    <row r="61" spans="1:3" x14ac:dyDescent="0.3">
      <c r="A61" s="8" t="s">
        <v>109</v>
      </c>
      <c r="B61" s="8" t="s">
        <v>153</v>
      </c>
      <c r="C61" s="8" t="s">
        <v>132</v>
      </c>
    </row>
    <row r="62" spans="1:3" x14ac:dyDescent="0.3">
      <c r="A62" s="8" t="s">
        <v>106</v>
      </c>
      <c r="B62" s="8" t="s">
        <v>153</v>
      </c>
      <c r="C62" s="8" t="s">
        <v>133</v>
      </c>
    </row>
    <row r="63" spans="1:3" x14ac:dyDescent="0.3">
      <c r="A63" s="8" t="s">
        <v>10</v>
      </c>
      <c r="B63" s="8" t="s">
        <v>100</v>
      </c>
      <c r="C63" s="8" t="s">
        <v>134</v>
      </c>
    </row>
    <row r="64" spans="1:3" x14ac:dyDescent="0.3">
      <c r="A64" s="8" t="s">
        <v>105</v>
      </c>
      <c r="B64" s="8" t="s">
        <v>153</v>
      </c>
      <c r="C64" s="8" t="s">
        <v>135</v>
      </c>
    </row>
    <row r="65" spans="1:3" x14ac:dyDescent="0.3">
      <c r="A65" s="8" t="s">
        <v>11</v>
      </c>
      <c r="B65" s="8" t="s">
        <v>100</v>
      </c>
      <c r="C65" s="8" t="s">
        <v>168</v>
      </c>
    </row>
    <row r="66" spans="1:3" x14ac:dyDescent="0.3">
      <c r="A66" s="127" t="s">
        <v>12</v>
      </c>
      <c r="B66" s="130" t="s">
        <v>79</v>
      </c>
      <c r="C66" s="130" t="s">
        <v>189</v>
      </c>
    </row>
    <row r="67" spans="1:3" x14ac:dyDescent="0.3">
      <c r="A67" s="8" t="s">
        <v>110</v>
      </c>
      <c r="B67" s="8" t="s">
        <v>153</v>
      </c>
      <c r="C67" s="8" t="s">
        <v>157</v>
      </c>
    </row>
    <row r="68" spans="1:3" x14ac:dyDescent="0.3">
      <c r="A68" s="8" t="s">
        <v>49</v>
      </c>
      <c r="B68" s="8" t="s">
        <v>144</v>
      </c>
      <c r="C68" s="8" t="s">
        <v>158</v>
      </c>
    </row>
    <row r="69" spans="1:3" x14ac:dyDescent="0.3">
      <c r="A69" s="8" t="s">
        <v>50</v>
      </c>
      <c r="B69" s="8" t="s">
        <v>144</v>
      </c>
      <c r="C69" s="8" t="s">
        <v>159</v>
      </c>
    </row>
    <row r="70" spans="1:3" x14ac:dyDescent="0.3">
      <c r="A70" s="8" t="s">
        <v>51</v>
      </c>
      <c r="B70" s="8" t="s">
        <v>100</v>
      </c>
      <c r="C70" s="8" t="s">
        <v>136</v>
      </c>
    </row>
    <row r="71" spans="1:3" x14ac:dyDescent="0.3">
      <c r="A71" s="8" t="s">
        <v>52</v>
      </c>
      <c r="B71" s="8" t="s">
        <v>144</v>
      </c>
      <c r="C71" s="8" t="s">
        <v>160</v>
      </c>
    </row>
    <row r="72" spans="1:3" x14ac:dyDescent="0.3">
      <c r="A72" s="8" t="s">
        <v>53</v>
      </c>
      <c r="B72" s="8" t="s">
        <v>144</v>
      </c>
      <c r="C72" s="8" t="s">
        <v>161</v>
      </c>
    </row>
    <row r="73" spans="1:3" x14ac:dyDescent="0.3">
      <c r="A73" s="8" t="s">
        <v>54</v>
      </c>
      <c r="B73" s="8" t="s">
        <v>144</v>
      </c>
      <c r="C73" s="8" t="s">
        <v>162</v>
      </c>
    </row>
    <row r="74" spans="1:3" x14ac:dyDescent="0.3">
      <c r="A74" s="8" t="s">
        <v>55</v>
      </c>
      <c r="B74" s="8" t="s">
        <v>144</v>
      </c>
      <c r="C74" s="8" t="s">
        <v>163</v>
      </c>
    </row>
    <row r="75" spans="1:3" x14ac:dyDescent="0.3">
      <c r="A75" s="8" t="s">
        <v>56</v>
      </c>
      <c r="B75" s="8" t="s">
        <v>144</v>
      </c>
      <c r="C75" s="8" t="s">
        <v>164</v>
      </c>
    </row>
    <row r="76" spans="1:3" x14ac:dyDescent="0.3">
      <c r="A76" s="127" t="s">
        <v>57</v>
      </c>
      <c r="B76" s="130" t="s">
        <v>79</v>
      </c>
      <c r="C76" s="127" t="s">
        <v>169</v>
      </c>
    </row>
    <row r="77" spans="1:3" x14ac:dyDescent="0.3">
      <c r="A77" s="8" t="s">
        <v>111</v>
      </c>
      <c r="B77" s="8" t="s">
        <v>153</v>
      </c>
      <c r="C77" s="8" t="s">
        <v>137</v>
      </c>
    </row>
    <row r="78" spans="1:3" x14ac:dyDescent="0.3">
      <c r="A78" s="8" t="s">
        <v>113</v>
      </c>
      <c r="B78" s="8" t="s">
        <v>153</v>
      </c>
      <c r="C78" s="8" t="s">
        <v>138</v>
      </c>
    </row>
    <row r="79" spans="1:3" x14ac:dyDescent="0.3">
      <c r="A79" s="8" t="s">
        <v>112</v>
      </c>
      <c r="B79" s="8" t="s">
        <v>153</v>
      </c>
      <c r="C79" s="8" t="s">
        <v>139</v>
      </c>
    </row>
    <row r="80" spans="1:3" x14ac:dyDescent="0.3">
      <c r="A80" s="8" t="s">
        <v>114</v>
      </c>
      <c r="B80" s="8" t="s">
        <v>153</v>
      </c>
      <c r="C80" s="8" t="s">
        <v>140</v>
      </c>
    </row>
    <row r="81" spans="1:3" x14ac:dyDescent="0.3">
      <c r="A81" s="130" t="s">
        <v>192</v>
      </c>
      <c r="B81" s="130" t="s">
        <v>100</v>
      </c>
      <c r="C81" s="130" t="s">
        <v>193</v>
      </c>
    </row>
    <row r="82" spans="1:3" x14ac:dyDescent="0.3">
      <c r="A82" s="8" t="s">
        <v>115</v>
      </c>
      <c r="B82" s="8" t="s">
        <v>153</v>
      </c>
      <c r="C82" s="8" t="s">
        <v>141</v>
      </c>
    </row>
    <row r="83" spans="1:3" x14ac:dyDescent="0.3">
      <c r="A83" s="8" t="s">
        <v>58</v>
      </c>
      <c r="B83" s="8" t="s">
        <v>100</v>
      </c>
      <c r="C83" s="8" t="s">
        <v>170</v>
      </c>
    </row>
    <row r="84" spans="1:3" x14ac:dyDescent="0.3">
      <c r="A84" s="127" t="s">
        <v>59</v>
      </c>
      <c r="B84" s="130" t="s">
        <v>79</v>
      </c>
      <c r="C84" s="130" t="s">
        <v>190</v>
      </c>
    </row>
    <row r="85" spans="1:3" x14ac:dyDescent="0.3">
      <c r="A85" s="8" t="s">
        <v>116</v>
      </c>
      <c r="B85" s="8" t="s">
        <v>153</v>
      </c>
      <c r="C85" s="8" t="s">
        <v>142</v>
      </c>
    </row>
    <row r="86" spans="1:3" x14ac:dyDescent="0.3">
      <c r="A86" s="8" t="s">
        <v>143</v>
      </c>
      <c r="B86" s="8" t="s">
        <v>155</v>
      </c>
      <c r="C86" s="8" t="s">
        <v>154</v>
      </c>
    </row>
    <row r="87" spans="1:3" x14ac:dyDescent="0.3">
      <c r="A87" s="8" t="s">
        <v>62</v>
      </c>
      <c r="B87" s="8" t="s">
        <v>155</v>
      </c>
      <c r="C87" s="8" t="s">
        <v>156</v>
      </c>
    </row>
    <row r="88" spans="1:3" ht="17.399999999999999" customHeight="1" x14ac:dyDescent="0.3">
      <c r="A88" s="121" t="s">
        <v>174</v>
      </c>
      <c r="B88" s="122" t="s">
        <v>79</v>
      </c>
      <c r="C88" s="122" t="s">
        <v>181</v>
      </c>
    </row>
    <row r="89" spans="1:3" x14ac:dyDescent="0.3">
      <c r="A89" s="121" t="s">
        <v>175</v>
      </c>
      <c r="B89" s="121" t="s">
        <v>180</v>
      </c>
      <c r="C89" s="121" t="s">
        <v>179</v>
      </c>
    </row>
    <row r="90" spans="1:3" x14ac:dyDescent="0.3">
      <c r="A90" s="121" t="s">
        <v>176</v>
      </c>
      <c r="B90" s="121" t="s">
        <v>100</v>
      </c>
      <c r="C90" s="123" t="s">
        <v>185</v>
      </c>
    </row>
    <row r="91" spans="1:3" x14ac:dyDescent="0.3">
      <c r="A91" s="121" t="s">
        <v>177</v>
      </c>
      <c r="B91" s="121" t="s">
        <v>102</v>
      </c>
      <c r="C91" s="123" t="s">
        <v>184</v>
      </c>
    </row>
    <row r="92" spans="1:3" x14ac:dyDescent="0.3">
      <c r="A92" s="121" t="s">
        <v>178</v>
      </c>
      <c r="B92" s="121" t="s">
        <v>79</v>
      </c>
      <c r="C92" s="121" t="s">
        <v>183</v>
      </c>
    </row>
  </sheetData>
  <hyperlinks>
    <hyperlink ref="B19" r:id="rId1"/>
    <hyperlink ref="B6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33"/>
  <sheetViews>
    <sheetView workbookViewId="0">
      <selection activeCell="G1" sqref="G1:N1"/>
    </sheetView>
  </sheetViews>
  <sheetFormatPr defaultColWidth="8.796875" defaultRowHeight="15.6" x14ac:dyDescent="0.3"/>
  <cols>
    <col min="1" max="1" width="7.796875" style="1" customWidth="1"/>
    <col min="2" max="2" width="12.5" style="13" customWidth="1"/>
    <col min="3" max="7" width="8.796875" style="13" customWidth="1"/>
    <col min="8" max="8" width="10.796875" style="13" customWidth="1"/>
    <col min="9" max="10" width="8" style="13" customWidth="1"/>
    <col min="11" max="11" width="8.5" style="13" customWidth="1"/>
    <col min="12" max="12" width="9.5" style="13" customWidth="1"/>
    <col min="13" max="14" width="8" style="13" customWidth="1"/>
    <col min="15" max="15" width="8.5" style="13" customWidth="1"/>
    <col min="16" max="16" width="10.69921875" style="13" customWidth="1"/>
    <col min="17" max="17" width="7.796875" style="13" customWidth="1"/>
    <col min="18" max="18" width="9" style="13" customWidth="1"/>
    <col min="19" max="21" width="10.296875" style="13" customWidth="1"/>
    <col min="22" max="23" width="8" style="13" customWidth="1"/>
    <col min="24" max="24" width="7.296875" style="13" customWidth="1"/>
    <col min="25" max="25" width="8" style="13" customWidth="1"/>
    <col min="26" max="26" width="5.59765625" style="13" customWidth="1"/>
    <col min="27" max="27" width="14.19921875" style="13" customWidth="1"/>
    <col min="28" max="28" width="8" style="13" customWidth="1"/>
    <col min="29" max="29" width="12" style="13" customWidth="1"/>
    <col min="30" max="34" width="8" style="13" customWidth="1"/>
    <col min="35" max="35" width="9.69921875" style="13" customWidth="1"/>
    <col min="36" max="56" width="8" style="13" customWidth="1"/>
    <col min="57" max="57" width="14.796875" style="13" customWidth="1"/>
    <col min="58" max="58" width="11.296875" style="13" customWidth="1"/>
    <col min="59" max="59" width="8.796875" style="13" hidden="1" customWidth="1"/>
    <col min="60" max="60" width="11.19921875" style="13" customWidth="1"/>
    <col min="61" max="61" width="8.796875" style="13" customWidth="1"/>
    <col min="62" max="62" width="8.796875" style="13" hidden="1" customWidth="1"/>
    <col min="63" max="63" width="8.796875" style="13" customWidth="1"/>
    <col min="64" max="65" width="8.796875" customWidth="1"/>
  </cols>
  <sheetData>
    <row r="1" spans="1:64" x14ac:dyDescent="0.3">
      <c r="A1" s="11" t="s">
        <v>0</v>
      </c>
      <c r="B1" s="8" t="s">
        <v>1</v>
      </c>
      <c r="C1" s="8" t="s">
        <v>36</v>
      </c>
      <c r="D1" s="127" t="s">
        <v>37</v>
      </c>
      <c r="E1" s="128" t="s">
        <v>172</v>
      </c>
      <c r="F1" s="8" t="s">
        <v>46</v>
      </c>
      <c r="G1" s="8" t="s">
        <v>38</v>
      </c>
      <c r="H1" s="8" t="s">
        <v>39</v>
      </c>
      <c r="I1" s="8" t="s">
        <v>40</v>
      </c>
      <c r="J1" s="8" t="s">
        <v>41</v>
      </c>
      <c r="K1" s="8" t="s">
        <v>42</v>
      </c>
      <c r="L1" s="8" t="s">
        <v>43</v>
      </c>
      <c r="M1" s="8" t="s">
        <v>44</v>
      </c>
      <c r="N1" s="8" t="s">
        <v>45</v>
      </c>
      <c r="O1" s="8" t="s">
        <v>47</v>
      </c>
      <c r="P1" s="8" t="s">
        <v>2</v>
      </c>
      <c r="Q1" s="124" t="s">
        <v>3</v>
      </c>
      <c r="R1" s="9" t="s">
        <v>4</v>
      </c>
      <c r="S1" s="8" t="s">
        <v>61</v>
      </c>
      <c r="T1" s="8" t="s">
        <v>60</v>
      </c>
      <c r="U1" s="8" t="s">
        <v>13</v>
      </c>
      <c r="V1" s="8" t="s">
        <v>14</v>
      </c>
      <c r="W1" s="8" t="s">
        <v>15</v>
      </c>
      <c r="X1" s="8" t="s">
        <v>48</v>
      </c>
      <c r="Y1" s="8" t="s">
        <v>5</v>
      </c>
      <c r="Z1" s="8" t="s">
        <v>6</v>
      </c>
      <c r="AA1" s="8" t="s">
        <v>7</v>
      </c>
      <c r="AB1" s="8" t="s">
        <v>8</v>
      </c>
      <c r="AC1" s="127" t="s">
        <v>9</v>
      </c>
      <c r="AD1" s="8" t="s">
        <v>107</v>
      </c>
      <c r="AE1" s="8" t="s">
        <v>108</v>
      </c>
      <c r="AF1" s="8" t="s">
        <v>109</v>
      </c>
      <c r="AG1" s="8" t="s">
        <v>106</v>
      </c>
      <c r="AH1" s="8" t="s">
        <v>10</v>
      </c>
      <c r="AI1" s="8" t="s">
        <v>105</v>
      </c>
      <c r="AJ1" s="8" t="s">
        <v>11</v>
      </c>
      <c r="AK1" s="127" t="s">
        <v>12</v>
      </c>
      <c r="AL1" s="8" t="s">
        <v>110</v>
      </c>
      <c r="AM1" s="8" t="s">
        <v>49</v>
      </c>
      <c r="AN1" s="8" t="s">
        <v>50</v>
      </c>
      <c r="AO1" s="8" t="s">
        <v>51</v>
      </c>
      <c r="AP1" s="8" t="s">
        <v>52</v>
      </c>
      <c r="AQ1" s="8" t="s">
        <v>53</v>
      </c>
      <c r="AR1" s="8" t="s">
        <v>54</v>
      </c>
      <c r="AS1" s="8" t="s">
        <v>55</v>
      </c>
      <c r="AT1" s="8" t="s">
        <v>56</v>
      </c>
      <c r="AU1" s="127" t="s">
        <v>57</v>
      </c>
      <c r="AV1" s="8" t="s">
        <v>111</v>
      </c>
      <c r="AW1" s="8" t="s">
        <v>113</v>
      </c>
      <c r="AX1" s="8" t="s">
        <v>112</v>
      </c>
      <c r="AY1" s="8" t="s">
        <v>114</v>
      </c>
      <c r="AZ1" s="130" t="s">
        <v>192</v>
      </c>
      <c r="BA1" s="8" t="s">
        <v>115</v>
      </c>
      <c r="BB1" s="8" t="s">
        <v>58</v>
      </c>
      <c r="BC1" s="127" t="s">
        <v>59</v>
      </c>
      <c r="BD1" s="8" t="s">
        <v>116</v>
      </c>
      <c r="BE1" s="8" t="s">
        <v>143</v>
      </c>
      <c r="BF1" s="8" t="s">
        <v>62</v>
      </c>
      <c r="BG1" s="121" t="s">
        <v>174</v>
      </c>
      <c r="BH1" s="121" t="s">
        <v>175</v>
      </c>
      <c r="BI1" s="121" t="s">
        <v>176</v>
      </c>
      <c r="BJ1" s="121" t="s">
        <v>177</v>
      </c>
      <c r="BK1" s="121" t="s">
        <v>178</v>
      </c>
      <c r="BL1" s="15"/>
    </row>
    <row r="2" spans="1:64" x14ac:dyDescent="0.3">
      <c r="A2" s="16" t="s">
        <v>16</v>
      </c>
      <c r="B2" s="17">
        <v>40634</v>
      </c>
      <c r="C2" s="15">
        <v>74700</v>
      </c>
      <c r="D2" s="18">
        <v>0.04</v>
      </c>
      <c r="E2" s="19">
        <v>0.04</v>
      </c>
      <c r="F2" s="20">
        <v>20</v>
      </c>
      <c r="G2" s="21">
        <v>21.5</v>
      </c>
      <c r="H2" s="21">
        <v>479</v>
      </c>
      <c r="I2" s="21">
        <v>59</v>
      </c>
      <c r="J2" s="21">
        <v>740</v>
      </c>
      <c r="K2" s="21">
        <v>20</v>
      </c>
      <c r="L2" s="21">
        <v>492</v>
      </c>
      <c r="M2" s="21">
        <v>59</v>
      </c>
      <c r="N2" s="21">
        <v>750</v>
      </c>
      <c r="O2" s="22">
        <v>20</v>
      </c>
      <c r="P2" s="22">
        <v>750</v>
      </c>
      <c r="Q2" s="23" t="s">
        <v>17</v>
      </c>
      <c r="R2" s="22">
        <v>-6</v>
      </c>
      <c r="S2" s="25">
        <v>10778.7</v>
      </c>
      <c r="T2" s="26">
        <v>360.15133333333335</v>
      </c>
      <c r="U2" s="26">
        <v>19.512999999999995</v>
      </c>
      <c r="V2" s="26">
        <v>8.1643333333333334</v>
      </c>
      <c r="W2" s="26">
        <v>8.0406666666666649</v>
      </c>
      <c r="X2" s="26">
        <v>0.12366666666666663</v>
      </c>
      <c r="Y2" s="26">
        <v>33.700666666666663</v>
      </c>
      <c r="Z2" s="26">
        <v>0.92366666666666686</v>
      </c>
      <c r="AA2" s="26">
        <v>5.1999999999999998E-3</v>
      </c>
      <c r="AB2" s="26">
        <v>66.67506666666668</v>
      </c>
      <c r="AC2" s="26">
        <v>3.6482699999999992</v>
      </c>
      <c r="AD2" s="26">
        <v>2.5345800000000001</v>
      </c>
      <c r="AE2" s="26">
        <v>2.4961966666666671</v>
      </c>
      <c r="AF2" s="27">
        <v>98.068843333333334</v>
      </c>
      <c r="AG2" s="26">
        <v>0.39467666666666673</v>
      </c>
      <c r="AH2" s="26">
        <v>2.0555433333333335</v>
      </c>
      <c r="AI2" s="26">
        <v>2.6715866666666677</v>
      </c>
      <c r="AJ2" s="25">
        <v>3135.2</v>
      </c>
      <c r="AK2" s="28">
        <v>13.167750573996717</v>
      </c>
      <c r="AL2" s="28">
        <v>1.6818375281978679</v>
      </c>
      <c r="AM2" s="28">
        <v>1.0553639672872501E-2</v>
      </c>
      <c r="AN2" s="28">
        <v>1.0400044208570717E-2</v>
      </c>
      <c r="AO2" s="28">
        <v>2.3183426501874809E-2</v>
      </c>
      <c r="AP2" s="28">
        <v>1.6291172420994902E-2</v>
      </c>
      <c r="AQ2" s="28">
        <v>0.27520441723287792</v>
      </c>
      <c r="AR2" s="28">
        <v>1.4499306364701401E-2</v>
      </c>
      <c r="AS2" s="28">
        <v>0</v>
      </c>
      <c r="AT2" s="28">
        <v>0.281144278007534</v>
      </c>
      <c r="AU2" s="28">
        <v>2.7621145697728978E-2</v>
      </c>
      <c r="AV2" s="28">
        <v>2.6383641744917516E-3</v>
      </c>
      <c r="AW2" s="28">
        <v>6.8298272474407989E-3</v>
      </c>
      <c r="AX2" s="28">
        <v>8.5742470598701229E-3</v>
      </c>
      <c r="AY2" s="28">
        <v>6.387524658611329E-3</v>
      </c>
      <c r="AZ2" s="28">
        <v>1.2653698745980694E-3</v>
      </c>
      <c r="BA2" s="28">
        <v>2.7853970599555707E-3</v>
      </c>
      <c r="BB2" s="28">
        <v>0.71438422965950676</v>
      </c>
      <c r="BC2" s="24">
        <v>85</v>
      </c>
      <c r="BD2" s="29">
        <v>41</v>
      </c>
      <c r="BE2" s="30">
        <f t="shared" ref="BE2:BE17" si="0">IF(BC2&lt;&gt;"",(459.67+BC2)/518.67,"")</f>
        <v>1.0501282125436213</v>
      </c>
      <c r="BF2" s="30">
        <v>0.90989519531781671</v>
      </c>
      <c r="BG2" s="30">
        <f t="shared" ref="BG2:BG17" si="1">IF(BF2&lt;&gt;"",1/(BF2*SQRT(BE2)),"")</f>
        <v>1.0724757106323728</v>
      </c>
      <c r="BH2" s="31">
        <f t="shared" ref="BH2:BH17" si="2">IF(BC2&lt;&gt;"",O2/SQRT(BE2),"")</f>
        <v>19.516809923989143</v>
      </c>
      <c r="BI2" s="32">
        <f t="shared" ref="BI2:BI17" si="3">IF(BC2&lt;&gt;"",P2*BG2,"")</f>
        <v>804.35678297427955</v>
      </c>
      <c r="BJ2" s="33">
        <f t="shared" ref="BJ2:BJ17" si="4">IF(BC2&lt;&gt;"",0.4054+0.009348*BH2-0.0000656*BH2^2+0.0000004007*BH2^3,"")</f>
        <v>0.56583454495274865</v>
      </c>
      <c r="BK2" s="33">
        <f t="shared" ref="BK2:BK17" si="5">IF(BC2&lt;&gt;"",BJ2*BE2,"")</f>
        <v>0.59419881928666329</v>
      </c>
      <c r="BL2" s="24"/>
    </row>
    <row r="3" spans="1:64" x14ac:dyDescent="0.3">
      <c r="A3" s="16" t="s">
        <v>16</v>
      </c>
      <c r="B3" s="17">
        <v>40634</v>
      </c>
      <c r="C3" s="15"/>
      <c r="D3" s="18">
        <v>0.04</v>
      </c>
      <c r="E3" s="19">
        <v>0.04</v>
      </c>
      <c r="F3" s="20">
        <v>20</v>
      </c>
      <c r="G3" s="21">
        <v>21</v>
      </c>
      <c r="H3" s="21">
        <v>478</v>
      </c>
      <c r="I3" s="21">
        <v>59</v>
      </c>
      <c r="J3" s="21">
        <v>770</v>
      </c>
      <c r="K3" s="21">
        <v>20.5</v>
      </c>
      <c r="L3" s="21">
        <v>490</v>
      </c>
      <c r="M3" s="21">
        <v>59</v>
      </c>
      <c r="N3" s="21">
        <v>765</v>
      </c>
      <c r="O3" s="22">
        <v>20.5</v>
      </c>
      <c r="P3" s="22">
        <v>765</v>
      </c>
      <c r="Q3" s="23" t="s">
        <v>17</v>
      </c>
      <c r="R3" s="22">
        <v>-6</v>
      </c>
      <c r="S3" s="25">
        <v>9993.2333333333336</v>
      </c>
      <c r="T3" s="26">
        <v>341.98766666666671</v>
      </c>
      <c r="U3" s="26">
        <v>19.616666666666671</v>
      </c>
      <c r="V3" s="26">
        <v>7.5393333333333326</v>
      </c>
      <c r="W3" s="26">
        <v>7.1993333333333327</v>
      </c>
      <c r="X3" s="26">
        <v>0.33999999999999991</v>
      </c>
      <c r="Y3" s="26" t="s">
        <v>18</v>
      </c>
      <c r="Z3" s="26">
        <v>0.94333333333333369</v>
      </c>
      <c r="AA3" s="26">
        <v>4.899999999999999E-3</v>
      </c>
      <c r="AB3" s="26">
        <v>67.388570000000016</v>
      </c>
      <c r="AC3" s="26" t="s">
        <v>18</v>
      </c>
      <c r="AD3" s="26">
        <v>2.4889766666666668</v>
      </c>
      <c r="AE3" s="26">
        <v>2.3767366666666665</v>
      </c>
      <c r="AF3" s="26" t="s">
        <v>18</v>
      </c>
      <c r="AG3" s="26">
        <v>0.42864333333333327</v>
      </c>
      <c r="AH3" s="26">
        <v>1.9662933333333337</v>
      </c>
      <c r="AI3" s="26">
        <v>2.6235266666666663</v>
      </c>
      <c r="AJ3" s="25">
        <v>3093.8333333333335</v>
      </c>
      <c r="AK3" s="28">
        <v>23.11841083518966</v>
      </c>
      <c r="AL3" s="28">
        <v>1.5218674629168181</v>
      </c>
      <c r="AM3" s="28">
        <v>8.022955570857776E-3</v>
      </c>
      <c r="AN3" s="28">
        <v>1.33735027091874E-2</v>
      </c>
      <c r="AO3" s="28">
        <v>1.5742175578808172E-2</v>
      </c>
      <c r="AP3" s="28">
        <v>5.8722021951470244E-3</v>
      </c>
      <c r="AQ3" s="26" t="s">
        <v>18</v>
      </c>
      <c r="AR3" s="28">
        <v>1.5829551877538334E-2</v>
      </c>
      <c r="AS3" s="28">
        <v>8.821895084505784E-19</v>
      </c>
      <c r="AT3" s="28">
        <v>0.19450688339916344</v>
      </c>
      <c r="AU3" s="26" t="s">
        <v>18</v>
      </c>
      <c r="AV3" s="28">
        <v>7.1037475944079557E-3</v>
      </c>
      <c r="AW3" s="28">
        <v>7.2388550882377537E-3</v>
      </c>
      <c r="AX3" s="28">
        <v>7.8027817026258125E-3</v>
      </c>
      <c r="AY3" s="28">
        <v>7.1181014193457464E-3</v>
      </c>
      <c r="AZ3" s="28">
        <v>2.2394477972887835E-3</v>
      </c>
      <c r="BA3" s="28">
        <v>7.4936724265730675E-3</v>
      </c>
      <c r="BB3" s="28">
        <v>0.53066863050523227</v>
      </c>
      <c r="BC3" s="24">
        <v>84</v>
      </c>
      <c r="BD3" s="29">
        <v>46</v>
      </c>
      <c r="BE3" s="30">
        <f t="shared" si="0"/>
        <v>1.0482002043688667</v>
      </c>
      <c r="BF3" s="30">
        <v>0.90989519531781671</v>
      </c>
      <c r="BG3" s="30">
        <f t="shared" si="1"/>
        <v>1.0734615871740476</v>
      </c>
      <c r="BH3" s="31">
        <f t="shared" si="2"/>
        <v>20.023119580822026</v>
      </c>
      <c r="BI3" s="32">
        <f t="shared" si="3"/>
        <v>821.19811418814641</v>
      </c>
      <c r="BJ3" s="33">
        <f t="shared" si="4"/>
        <v>0.56949215067226644</v>
      </c>
      <c r="BK3" s="33">
        <f t="shared" si="5"/>
        <v>0.59694178872113512</v>
      </c>
      <c r="BL3" s="15"/>
    </row>
    <row r="4" spans="1:64" x14ac:dyDescent="0.3">
      <c r="A4" s="16" t="s">
        <v>16</v>
      </c>
      <c r="B4" s="17">
        <v>40634</v>
      </c>
      <c r="C4" s="15">
        <v>70260.000000000015</v>
      </c>
      <c r="D4" s="18">
        <v>0.04</v>
      </c>
      <c r="E4" s="19">
        <v>0.04</v>
      </c>
      <c r="F4" s="20">
        <v>20</v>
      </c>
      <c r="G4" s="21">
        <v>21</v>
      </c>
      <c r="H4" s="21">
        <v>478</v>
      </c>
      <c r="I4" s="21">
        <v>59</v>
      </c>
      <c r="J4" s="21">
        <v>770</v>
      </c>
      <c r="K4" s="21">
        <v>20.5</v>
      </c>
      <c r="L4" s="21">
        <v>490</v>
      </c>
      <c r="M4" s="21">
        <v>59</v>
      </c>
      <c r="N4" s="21">
        <v>765</v>
      </c>
      <c r="O4" s="22">
        <v>20.5</v>
      </c>
      <c r="P4" s="22">
        <v>765</v>
      </c>
      <c r="Q4" s="23" t="s">
        <v>17</v>
      </c>
      <c r="R4" s="22">
        <v>-6</v>
      </c>
      <c r="S4" s="25">
        <v>10111.566666666668</v>
      </c>
      <c r="T4" s="26">
        <v>353.19899999999996</v>
      </c>
      <c r="U4" s="26">
        <v>19.60666666666668</v>
      </c>
      <c r="V4" s="26">
        <v>7.6413333333333329</v>
      </c>
      <c r="W4" s="26">
        <v>7.1643333333333317</v>
      </c>
      <c r="X4" s="26">
        <v>0.47700000000000009</v>
      </c>
      <c r="Y4" s="26" t="s">
        <v>18</v>
      </c>
      <c r="Z4" s="26">
        <v>0.8706666666666667</v>
      </c>
      <c r="AA4" s="26">
        <v>4.9666666666666696E-3</v>
      </c>
      <c r="AB4" s="26">
        <v>68.585393333333329</v>
      </c>
      <c r="AC4" s="26" t="s">
        <v>18</v>
      </c>
      <c r="AD4" s="26">
        <v>2.4862200000000003</v>
      </c>
      <c r="AE4" s="26">
        <v>2.3310766666666667</v>
      </c>
      <c r="AF4" s="26" t="s">
        <v>18</v>
      </c>
      <c r="AG4" s="26">
        <v>0.38991333333333333</v>
      </c>
      <c r="AH4" s="26">
        <v>1.9761366666666669</v>
      </c>
      <c r="AI4" s="26">
        <v>2.6206299999999993</v>
      </c>
      <c r="AJ4" s="25">
        <v>3084.9666666666667</v>
      </c>
      <c r="AK4" s="28">
        <v>33.93673966153731</v>
      </c>
      <c r="AL4" s="28">
        <v>1.1146125042092541</v>
      </c>
      <c r="AM4" s="28">
        <v>7.5809804357887117E-3</v>
      </c>
      <c r="AN4" s="28">
        <v>2.569493889966417E-2</v>
      </c>
      <c r="AO4" s="28">
        <v>8.4473351575729411E-2</v>
      </c>
      <c r="AP4" s="28">
        <v>6.4334792431788509E-2</v>
      </c>
      <c r="AQ4" s="26" t="s">
        <v>18</v>
      </c>
      <c r="AR4" s="28">
        <v>1.7603552410558075E-2</v>
      </c>
      <c r="AS4" s="28">
        <v>4.7946330148538524E-5</v>
      </c>
      <c r="AT4" s="28">
        <v>0.25140489657719073</v>
      </c>
      <c r="AU4" s="26" t="s">
        <v>18</v>
      </c>
      <c r="AV4" s="28">
        <v>1.5036126610542882E-2</v>
      </c>
      <c r="AW4" s="28">
        <v>3.4172762730626263E-2</v>
      </c>
      <c r="AX4" s="28">
        <v>8.4042982981955994E-3</v>
      </c>
      <c r="AY4" s="28">
        <v>7.9232409484021674E-3</v>
      </c>
      <c r="AZ4" s="28">
        <v>3.1360510346539442E-3</v>
      </c>
      <c r="BA4" s="28">
        <v>1.585725440425859E-2</v>
      </c>
      <c r="BB4" s="28">
        <v>0.31984191497474596</v>
      </c>
      <c r="BC4" s="24">
        <v>83</v>
      </c>
      <c r="BD4" s="29">
        <v>43</v>
      </c>
      <c r="BE4" s="30">
        <f t="shared" si="0"/>
        <v>1.0462721961941122</v>
      </c>
      <c r="BF4" s="30">
        <v>0.90989519531781671</v>
      </c>
      <c r="BG4" s="30">
        <f t="shared" si="1"/>
        <v>1.0744501875338441</v>
      </c>
      <c r="BH4" s="31">
        <f t="shared" si="2"/>
        <v>20.041559796530123</v>
      </c>
      <c r="BI4" s="32">
        <f t="shared" si="3"/>
        <v>821.95439346339072</v>
      </c>
      <c r="BJ4" s="33">
        <f t="shared" si="4"/>
        <v>0.56962495993352436</v>
      </c>
      <c r="BK4" s="33">
        <f t="shared" si="5"/>
        <v>0.59598275783663168</v>
      </c>
      <c r="BL4" s="15"/>
    </row>
    <row r="5" spans="1:64" x14ac:dyDescent="0.3">
      <c r="A5" s="16" t="s">
        <v>16</v>
      </c>
      <c r="B5" s="17">
        <v>40634</v>
      </c>
      <c r="C5" s="15">
        <v>75780.000000000015</v>
      </c>
      <c r="D5" s="18">
        <v>7.0000000000000007E-2</v>
      </c>
      <c r="E5" s="19">
        <v>7.0000000000000007E-2</v>
      </c>
      <c r="F5" s="20">
        <v>25</v>
      </c>
      <c r="G5" s="21">
        <v>25</v>
      </c>
      <c r="H5" s="21">
        <v>459</v>
      </c>
      <c r="I5" s="21">
        <v>62</v>
      </c>
      <c r="J5" s="21">
        <v>868</v>
      </c>
      <c r="K5" s="21">
        <v>25</v>
      </c>
      <c r="L5" s="21">
        <v>477</v>
      </c>
      <c r="M5" s="21">
        <v>62</v>
      </c>
      <c r="N5" s="21">
        <v>890</v>
      </c>
      <c r="O5" s="22">
        <v>25</v>
      </c>
      <c r="P5" s="22">
        <v>890</v>
      </c>
      <c r="Q5" s="23" t="s">
        <v>17</v>
      </c>
      <c r="R5" s="22">
        <v>-6</v>
      </c>
      <c r="S5" s="25">
        <v>10418.033333333333</v>
      </c>
      <c r="T5" s="26">
        <v>219.3013333333333</v>
      </c>
      <c r="U5" s="26">
        <v>19.557666666666663</v>
      </c>
      <c r="V5" s="26">
        <v>9.7539999999999996</v>
      </c>
      <c r="W5" s="26">
        <v>9.054333333333334</v>
      </c>
      <c r="X5" s="26">
        <v>0.69966666666666699</v>
      </c>
      <c r="Y5" s="26">
        <v>14.222333333333333</v>
      </c>
      <c r="Z5" s="26">
        <v>0.89233333333333342</v>
      </c>
      <c r="AA5" s="26">
        <v>4.9499999999999995E-3</v>
      </c>
      <c r="AB5" s="26">
        <v>42.648826666666665</v>
      </c>
      <c r="AC5" s="26">
        <v>1.6166266666666671</v>
      </c>
      <c r="AD5" s="26">
        <v>3.1794866666666661</v>
      </c>
      <c r="AE5" s="26">
        <v>2.951423333333334</v>
      </c>
      <c r="AF5" s="27">
        <v>98.836433333333304</v>
      </c>
      <c r="AG5" s="26">
        <v>0.40037000000000006</v>
      </c>
      <c r="AH5" s="26">
        <v>2.0112766666666664</v>
      </c>
      <c r="AI5" s="26">
        <v>3.3513633333333326</v>
      </c>
      <c r="AJ5" s="25">
        <v>3183.0333333333333</v>
      </c>
      <c r="AK5" s="28">
        <v>27.052290786229275</v>
      </c>
      <c r="AL5" s="28">
        <v>0.56323409315814377</v>
      </c>
      <c r="AM5" s="28">
        <v>5.0400693299366061E-3</v>
      </c>
      <c r="AN5" s="28">
        <v>7.7013209793894257E-3</v>
      </c>
      <c r="AO5" s="28">
        <v>2.5688227993991238E-2</v>
      </c>
      <c r="AP5" s="28">
        <v>2.6971675223602873E-2</v>
      </c>
      <c r="AQ5" s="28">
        <v>9.8319792560782895E-2</v>
      </c>
      <c r="AR5" s="28">
        <v>1.5465943304527241E-2</v>
      </c>
      <c r="AS5" s="28">
        <v>5.0854762771560918E-5</v>
      </c>
      <c r="AT5" s="28">
        <v>0.15590372345940215</v>
      </c>
      <c r="AU5" s="28">
        <v>1.2322195654473541E-2</v>
      </c>
      <c r="AV5" s="28">
        <v>8.5338164374742821E-3</v>
      </c>
      <c r="AW5" s="28">
        <v>1.188376706016364E-2</v>
      </c>
      <c r="AX5" s="28">
        <v>3.7648403669338416E-3</v>
      </c>
      <c r="AY5" s="28">
        <v>7.3420916873073389E-3</v>
      </c>
      <c r="AZ5" s="28">
        <v>2.5071873694933896E-3</v>
      </c>
      <c r="BA5" s="28">
        <v>9.0017424877682391E-3</v>
      </c>
      <c r="BB5" s="28">
        <v>0.1825741858350553</v>
      </c>
      <c r="BC5" s="24">
        <v>87</v>
      </c>
      <c r="BD5" s="29">
        <v>44</v>
      </c>
      <c r="BE5" s="30">
        <f t="shared" si="0"/>
        <v>1.0539842288931307</v>
      </c>
      <c r="BF5" s="30">
        <v>0.90989519531781671</v>
      </c>
      <c r="BG5" s="30">
        <f t="shared" si="1"/>
        <v>1.0705120791435037</v>
      </c>
      <c r="BH5" s="31">
        <f t="shared" si="2"/>
        <v>24.351344933559009</v>
      </c>
      <c r="BI5" s="32">
        <f t="shared" si="3"/>
        <v>952.75575043771823</v>
      </c>
      <c r="BJ5" s="33">
        <f t="shared" si="4"/>
        <v>0.5999224898053388</v>
      </c>
      <c r="BK5" s="33">
        <f t="shared" si="5"/>
        <v>0.63230884281312705</v>
      </c>
      <c r="BL5" s="15"/>
    </row>
    <row r="6" spans="1:64" x14ac:dyDescent="0.3">
      <c r="A6" s="16" t="s">
        <v>16</v>
      </c>
      <c r="B6" s="17">
        <v>40634</v>
      </c>
      <c r="C6" s="15"/>
      <c r="D6" s="18">
        <v>7.0000000000000007E-2</v>
      </c>
      <c r="E6" s="19">
        <v>7.0000000000000007E-2</v>
      </c>
      <c r="F6" s="20">
        <v>25</v>
      </c>
      <c r="G6" s="21">
        <v>25</v>
      </c>
      <c r="H6" s="21">
        <v>459</v>
      </c>
      <c r="I6" s="21">
        <v>62</v>
      </c>
      <c r="J6" s="21">
        <v>868</v>
      </c>
      <c r="K6" s="21">
        <v>25</v>
      </c>
      <c r="L6" s="21">
        <v>477</v>
      </c>
      <c r="M6" s="21">
        <v>62</v>
      </c>
      <c r="N6" s="21">
        <v>890</v>
      </c>
      <c r="O6" s="22">
        <v>25</v>
      </c>
      <c r="P6" s="22">
        <v>890</v>
      </c>
      <c r="Q6" s="23" t="s">
        <v>17</v>
      </c>
      <c r="R6" s="22">
        <v>-6</v>
      </c>
      <c r="S6" s="25">
        <v>10779.366666666667</v>
      </c>
      <c r="T6" s="26">
        <v>339.35266666666666</v>
      </c>
      <c r="U6" s="26">
        <v>19.478333333333342</v>
      </c>
      <c r="V6" s="26">
        <v>8.6230000000000011</v>
      </c>
      <c r="W6" s="26">
        <v>8.205333333333332</v>
      </c>
      <c r="X6" s="26">
        <v>0.41766666666666658</v>
      </c>
      <c r="Y6" s="26">
        <v>24.439333333333334</v>
      </c>
      <c r="Z6" s="26">
        <v>0.90533333333333366</v>
      </c>
      <c r="AA6" s="26">
        <v>5.1999999999999998E-3</v>
      </c>
      <c r="AB6" s="26">
        <v>62.996749999999992</v>
      </c>
      <c r="AC6" s="26">
        <v>2.6529333333333338</v>
      </c>
      <c r="AD6" s="26">
        <v>2.6842800000000002</v>
      </c>
      <c r="AE6" s="26">
        <v>2.5542599999999998</v>
      </c>
      <c r="AF6" s="27">
        <v>98.254786666666689</v>
      </c>
      <c r="AG6" s="26">
        <v>0.38790666666666673</v>
      </c>
      <c r="AH6" s="26">
        <v>2.0546433333333325</v>
      </c>
      <c r="AI6" s="26">
        <v>2.8293800000000005</v>
      </c>
      <c r="AJ6" s="25">
        <v>3144</v>
      </c>
      <c r="AK6" s="28">
        <v>22.99397722245639</v>
      </c>
      <c r="AL6" s="28">
        <v>0.49133830843251219</v>
      </c>
      <c r="AM6" s="28">
        <v>7.4663998310286871E-3</v>
      </c>
      <c r="AN6" s="28">
        <v>7.4971258860801393E-3</v>
      </c>
      <c r="AO6" s="28">
        <v>5.7134646372343943E-3</v>
      </c>
      <c r="AP6" s="28">
        <v>8.5835983666257519E-3</v>
      </c>
      <c r="AQ6" s="28">
        <v>0.15215539546074622</v>
      </c>
      <c r="AR6" s="28">
        <v>2.0296650536197003E-2</v>
      </c>
      <c r="AS6" s="28">
        <v>0</v>
      </c>
      <c r="AT6" s="28">
        <v>0.15102699404753606</v>
      </c>
      <c r="AU6" s="28">
        <v>2.0708041638594112E-2</v>
      </c>
      <c r="AV6" s="28">
        <v>4.693237982312512E-3</v>
      </c>
      <c r="AW6" s="28">
        <v>5.8577152189404477E-3</v>
      </c>
      <c r="AX6" s="28">
        <v>4.8400436969634857E-3</v>
      </c>
      <c r="AY6" s="28">
        <v>8.792117681954292E-3</v>
      </c>
      <c r="AZ6" s="28">
        <v>2.1393978097833713E-3</v>
      </c>
      <c r="BA6" s="28">
        <v>4.9470576417043237E-3</v>
      </c>
      <c r="BB6" s="28">
        <v>0</v>
      </c>
      <c r="BC6" s="24">
        <v>87</v>
      </c>
      <c r="BD6" s="29">
        <v>44</v>
      </c>
      <c r="BE6" s="30">
        <f t="shared" si="0"/>
        <v>1.0539842288931307</v>
      </c>
      <c r="BF6" s="30">
        <v>0.90989519531781671</v>
      </c>
      <c r="BG6" s="30">
        <f t="shared" si="1"/>
        <v>1.0705120791435037</v>
      </c>
      <c r="BH6" s="31">
        <f t="shared" si="2"/>
        <v>24.351344933559009</v>
      </c>
      <c r="BI6" s="32">
        <f t="shared" si="3"/>
        <v>952.75575043771823</v>
      </c>
      <c r="BJ6" s="33">
        <f t="shared" si="4"/>
        <v>0.5999224898053388</v>
      </c>
      <c r="BK6" s="33">
        <f t="shared" si="5"/>
        <v>0.63230884281312705</v>
      </c>
      <c r="BL6" s="15"/>
    </row>
    <row r="7" spans="1:64" x14ac:dyDescent="0.3">
      <c r="A7" s="16" t="s">
        <v>16</v>
      </c>
      <c r="B7" s="17">
        <v>40634</v>
      </c>
      <c r="C7" s="15">
        <v>70920</v>
      </c>
      <c r="D7" s="18">
        <v>7.0000000000000007E-2</v>
      </c>
      <c r="E7" s="19">
        <v>7.0000000000000007E-2</v>
      </c>
      <c r="F7" s="20">
        <v>25</v>
      </c>
      <c r="G7" s="21">
        <v>25</v>
      </c>
      <c r="H7" s="21">
        <v>486</v>
      </c>
      <c r="I7" s="21">
        <v>61</v>
      </c>
      <c r="J7" s="21">
        <v>935</v>
      </c>
      <c r="K7" s="21">
        <v>25</v>
      </c>
      <c r="L7" s="21">
        <v>489</v>
      </c>
      <c r="M7" s="21">
        <v>61</v>
      </c>
      <c r="N7" s="21">
        <v>935</v>
      </c>
      <c r="O7" s="22">
        <f>IF(R7&lt;&gt;"",IF(R7&lt;1,G7,K7),"")</f>
        <v>25</v>
      </c>
      <c r="P7" s="22">
        <v>935</v>
      </c>
      <c r="Q7" s="23" t="s">
        <v>17</v>
      </c>
      <c r="R7" s="22">
        <v>-6</v>
      </c>
      <c r="S7" s="25">
        <v>25758.966666666667</v>
      </c>
      <c r="T7" s="26">
        <v>619.71300000000008</v>
      </c>
      <c r="U7" s="26">
        <v>17.485000000000003</v>
      </c>
      <c r="V7" s="26">
        <v>18.763000000000009</v>
      </c>
      <c r="W7" s="26">
        <v>6.0163333333333338</v>
      </c>
      <c r="X7" s="26">
        <v>12.746666666666664</v>
      </c>
      <c r="Y7" s="26" t="s">
        <v>18</v>
      </c>
      <c r="Z7" s="26">
        <v>1.976</v>
      </c>
      <c r="AA7" s="26">
        <v>1.2500000000000006E-2</v>
      </c>
      <c r="AB7" s="26">
        <v>47.36146999999999</v>
      </c>
      <c r="AC7" s="26" t="s">
        <v>18</v>
      </c>
      <c r="AD7" s="26">
        <v>2.4386833333333344</v>
      </c>
      <c r="AE7" s="26">
        <v>0.78196333333333345</v>
      </c>
      <c r="AF7" s="26" t="s">
        <v>18</v>
      </c>
      <c r="AG7" s="26">
        <v>0.35348999999999997</v>
      </c>
      <c r="AH7" s="26">
        <v>3.4242333333333344</v>
      </c>
      <c r="AI7" s="26">
        <v>2.5705066666666663</v>
      </c>
      <c r="AJ7" s="25">
        <v>3093</v>
      </c>
      <c r="AK7" s="28">
        <v>34.97435842362195</v>
      </c>
      <c r="AL7" s="28">
        <v>1.0462516014742371</v>
      </c>
      <c r="AM7" s="28">
        <v>6.297235299223357E-3</v>
      </c>
      <c r="AN7" s="28">
        <v>2.6671694928235099E-2</v>
      </c>
      <c r="AO7" s="28">
        <v>6.4459735271441845E-2</v>
      </c>
      <c r="AP7" s="28">
        <v>4.3098390507857909E-2</v>
      </c>
      <c r="AQ7" s="26" t="s">
        <v>18</v>
      </c>
      <c r="AR7" s="28">
        <v>2.6986586706528218E-2</v>
      </c>
      <c r="AS7" s="28">
        <v>5.2931370507034704E-18</v>
      </c>
      <c r="AT7" s="28">
        <v>5.1558845857979541E-2</v>
      </c>
      <c r="AU7" s="26" t="s">
        <v>18</v>
      </c>
      <c r="AV7" s="28">
        <v>3.7968301963914558E-3</v>
      </c>
      <c r="AW7" s="28">
        <v>8.5021491535896467E-3</v>
      </c>
      <c r="AX7" s="28">
        <v>4.3392832715037329E-3</v>
      </c>
      <c r="AY7" s="28">
        <v>4.8594273821880116E-3</v>
      </c>
      <c r="AZ7" s="28">
        <v>3.1794960925119746E-3</v>
      </c>
      <c r="BA7" s="28">
        <v>3.9877340669239583E-3</v>
      </c>
      <c r="BB7" s="28">
        <v>0</v>
      </c>
      <c r="BC7" s="24">
        <v>84</v>
      </c>
      <c r="BD7" s="29">
        <v>43</v>
      </c>
      <c r="BE7" s="30">
        <f t="shared" si="0"/>
        <v>1.0482002043688667</v>
      </c>
      <c r="BF7" s="30">
        <v>0.90989519531781671</v>
      </c>
      <c r="BG7" s="30">
        <f t="shared" si="1"/>
        <v>1.0734615871740476</v>
      </c>
      <c r="BH7" s="31">
        <f t="shared" si="2"/>
        <v>24.418438513197593</v>
      </c>
      <c r="BI7" s="32">
        <f t="shared" si="3"/>
        <v>1003.6865840077345</v>
      </c>
      <c r="BJ7" s="33">
        <f t="shared" si="4"/>
        <v>0.600382986515268</v>
      </c>
      <c r="BK7" s="33">
        <f t="shared" si="5"/>
        <v>0.62932156916489446</v>
      </c>
      <c r="BL7" s="15"/>
    </row>
    <row r="8" spans="1:64" x14ac:dyDescent="0.3">
      <c r="A8" s="16" t="s">
        <v>16</v>
      </c>
      <c r="B8" s="17">
        <v>40634</v>
      </c>
      <c r="C8" s="15">
        <v>75600</v>
      </c>
      <c r="D8" s="18">
        <v>0.3</v>
      </c>
      <c r="E8" s="19">
        <v>0.3</v>
      </c>
      <c r="F8" s="20">
        <v>52.5</v>
      </c>
      <c r="G8" s="21">
        <v>52</v>
      </c>
      <c r="H8" s="21">
        <v>510</v>
      </c>
      <c r="I8" s="21">
        <v>82</v>
      </c>
      <c r="J8" s="21">
        <v>2100</v>
      </c>
      <c r="K8" s="21">
        <v>52</v>
      </c>
      <c r="L8" s="21">
        <v>502</v>
      </c>
      <c r="M8" s="21">
        <v>82</v>
      </c>
      <c r="N8" s="21">
        <v>2100</v>
      </c>
      <c r="O8" s="22">
        <v>52</v>
      </c>
      <c r="P8" s="22">
        <v>2100</v>
      </c>
      <c r="Q8" s="23" t="s">
        <v>17</v>
      </c>
      <c r="R8" s="22">
        <v>-6</v>
      </c>
      <c r="S8" s="25">
        <v>14270.5</v>
      </c>
      <c r="T8" s="26">
        <v>34.184666666666658</v>
      </c>
      <c r="U8" s="26">
        <v>19.055333333333333</v>
      </c>
      <c r="V8" s="26">
        <v>30.817333333333334</v>
      </c>
      <c r="W8" s="26">
        <v>26.717666666666666</v>
      </c>
      <c r="X8" s="26">
        <v>4.0996666666666659</v>
      </c>
      <c r="Y8" s="26">
        <v>1.5466666666666666</v>
      </c>
      <c r="Z8" s="26">
        <v>1.2730000000000001</v>
      </c>
      <c r="AA8" s="26">
        <v>6.7000000000000028E-3</v>
      </c>
      <c r="AB8" s="26">
        <v>4.9110766666666681</v>
      </c>
      <c r="AC8" s="26">
        <v>0.13032333333333329</v>
      </c>
      <c r="AD8" s="26">
        <v>7.4465066666666671</v>
      </c>
      <c r="AE8" s="26">
        <v>6.4558899999999975</v>
      </c>
      <c r="AF8" s="27">
        <v>99.871600000000001</v>
      </c>
      <c r="AG8" s="26">
        <v>0.42345666666666665</v>
      </c>
      <c r="AH8" s="26">
        <v>2.3506833333333335</v>
      </c>
      <c r="AI8" s="26">
        <v>7.8490333333333329</v>
      </c>
      <c r="AJ8" s="25">
        <v>3221</v>
      </c>
      <c r="AK8" s="28">
        <v>8.1144825827779616</v>
      </c>
      <c r="AL8" s="28">
        <v>0.21573824071430417</v>
      </c>
      <c r="AM8" s="28">
        <v>6.2881022482978843E-3</v>
      </c>
      <c r="AN8" s="28">
        <v>6.8477700036573261E-2</v>
      </c>
      <c r="AO8" s="28">
        <v>6.770541328805077E-2</v>
      </c>
      <c r="AP8" s="28">
        <v>9.2785749995886648E-3</v>
      </c>
      <c r="AQ8" s="28">
        <v>9.589266029707692E-3</v>
      </c>
      <c r="AR8" s="28">
        <v>2.18379612538382E-2</v>
      </c>
      <c r="AS8" s="28">
        <v>2.6465685253517352E-18</v>
      </c>
      <c r="AT8" s="28">
        <v>3.2009057805708688E-2</v>
      </c>
      <c r="AU8" s="28">
        <v>8.1734782758894871E-4</v>
      </c>
      <c r="AV8" s="28">
        <v>1.835729552114293E-2</v>
      </c>
      <c r="AW8" s="28">
        <v>1.7933331517326716E-2</v>
      </c>
      <c r="AX8" s="28">
        <v>7.5976402870307921E-4</v>
      </c>
      <c r="AY8" s="28">
        <v>7.1739799627366626E-3</v>
      </c>
      <c r="AZ8" s="28">
        <v>7.4142608780523747E-4</v>
      </c>
      <c r="BA8" s="28">
        <v>1.9336321608137676E-2</v>
      </c>
      <c r="BB8" s="28">
        <v>0</v>
      </c>
      <c r="BC8" s="24">
        <v>87</v>
      </c>
      <c r="BD8" s="29">
        <v>44</v>
      </c>
      <c r="BE8" s="30">
        <f t="shared" si="0"/>
        <v>1.0539842288931307</v>
      </c>
      <c r="BF8" s="30">
        <v>0.90989519531781671</v>
      </c>
      <c r="BG8" s="30">
        <f t="shared" si="1"/>
        <v>1.0705120791435037</v>
      </c>
      <c r="BH8" s="31">
        <f t="shared" si="2"/>
        <v>50.650797461802739</v>
      </c>
      <c r="BI8" s="32">
        <f t="shared" si="3"/>
        <v>2248.0753662013576</v>
      </c>
      <c r="BJ8" s="33">
        <f t="shared" si="4"/>
        <v>0.76265551550568111</v>
      </c>
      <c r="BK8" s="33">
        <f t="shared" si="5"/>
        <v>0.80382688542134839</v>
      </c>
      <c r="BL8" s="15"/>
    </row>
    <row r="9" spans="1:64" x14ac:dyDescent="0.3">
      <c r="A9" s="16" t="s">
        <v>16</v>
      </c>
      <c r="B9" s="17">
        <v>40634</v>
      </c>
      <c r="C9" s="15">
        <v>71520</v>
      </c>
      <c r="D9" s="18">
        <v>0.3</v>
      </c>
      <c r="E9" s="19">
        <v>0.3</v>
      </c>
      <c r="F9" s="20">
        <v>52.5</v>
      </c>
      <c r="G9" s="21">
        <v>52.5</v>
      </c>
      <c r="H9" s="21">
        <v>519</v>
      </c>
      <c r="I9" s="21">
        <v>81</v>
      </c>
      <c r="J9" s="21">
        <v>2219</v>
      </c>
      <c r="K9" s="21">
        <v>52</v>
      </c>
      <c r="L9" s="21">
        <v>506</v>
      </c>
      <c r="M9" s="21">
        <v>82</v>
      </c>
      <c r="N9" s="21">
        <v>2270</v>
      </c>
      <c r="O9" s="22">
        <v>52</v>
      </c>
      <c r="P9" s="22">
        <v>2270</v>
      </c>
      <c r="Q9" s="23" t="s">
        <v>17</v>
      </c>
      <c r="R9" s="22">
        <v>-6</v>
      </c>
      <c r="S9" s="25">
        <v>16955.166666666668</v>
      </c>
      <c r="T9" s="26">
        <v>50.855666666666671</v>
      </c>
      <c r="U9" s="26">
        <v>18.698999999999998</v>
      </c>
      <c r="V9" s="26">
        <v>33.960333333333324</v>
      </c>
      <c r="W9" s="26">
        <v>29.492333333333342</v>
      </c>
      <c r="X9" s="26">
        <v>4.468</v>
      </c>
      <c r="Y9" s="26" t="s">
        <v>18</v>
      </c>
      <c r="Z9" s="26">
        <v>1.3656666666666666</v>
      </c>
      <c r="AA9" s="26">
        <v>8.0999999999999978E-3</v>
      </c>
      <c r="AB9" s="26">
        <v>6.0315199999999995</v>
      </c>
      <c r="AC9" s="26" t="s">
        <v>18</v>
      </c>
      <c r="AD9" s="26">
        <v>6.7898200000000006</v>
      </c>
      <c r="AE9" s="26">
        <v>5.8965166666666651</v>
      </c>
      <c r="AF9" s="26" t="s">
        <v>18</v>
      </c>
      <c r="AG9" s="26">
        <v>0.37589333333333336</v>
      </c>
      <c r="AH9" s="26">
        <v>2.5726833333333334</v>
      </c>
      <c r="AI9" s="26">
        <v>7.1568499999999977</v>
      </c>
      <c r="AJ9" s="25">
        <v>3159.2666666666669</v>
      </c>
      <c r="AK9" s="28">
        <v>27.223320800012171</v>
      </c>
      <c r="AL9" s="28">
        <v>0.30816121321902618</v>
      </c>
      <c r="AM9" s="28">
        <v>6.0742531824197112E-3</v>
      </c>
      <c r="AN9" s="28">
        <v>5.5676611404353177E-2</v>
      </c>
      <c r="AO9" s="28">
        <v>3.9451701884826135E-2</v>
      </c>
      <c r="AP9" s="28">
        <v>7.8053915937077931E-2</v>
      </c>
      <c r="AQ9" s="26" t="s">
        <v>18</v>
      </c>
      <c r="AR9" s="28">
        <v>1.9945327571990912E-2</v>
      </c>
      <c r="AS9" s="28">
        <v>1.7643790169011568E-18</v>
      </c>
      <c r="AT9" s="28">
        <v>4.1799310339138189E-2</v>
      </c>
      <c r="AU9" s="26" t="s">
        <v>18</v>
      </c>
      <c r="AV9" s="28">
        <v>1.0345593764730307E-2</v>
      </c>
      <c r="AW9" s="28">
        <v>1.3540592441919236E-2</v>
      </c>
      <c r="AX9" s="28">
        <v>7.871663861853952E-3</v>
      </c>
      <c r="AY9" s="28">
        <v>5.564600759191571E-3</v>
      </c>
      <c r="AZ9" s="28">
        <v>2.4570915429780746E-3</v>
      </c>
      <c r="BA9" s="28">
        <v>1.0912812779417613E-2</v>
      </c>
      <c r="BB9" s="28">
        <v>0.44977644510880371</v>
      </c>
      <c r="BC9" s="24">
        <v>86</v>
      </c>
      <c r="BD9" s="29">
        <v>46</v>
      </c>
      <c r="BE9" s="30">
        <f t="shared" si="0"/>
        <v>1.0520562207183761</v>
      </c>
      <c r="BF9" s="30">
        <v>0.90989519531781671</v>
      </c>
      <c r="BG9" s="30">
        <f t="shared" si="1"/>
        <v>1.0714925454238557</v>
      </c>
      <c r="BH9" s="31">
        <f t="shared" si="2"/>
        <v>50.69718778280123</v>
      </c>
      <c r="BI9" s="32">
        <f t="shared" si="3"/>
        <v>2432.2880781121526</v>
      </c>
      <c r="BJ9" s="33">
        <f t="shared" si="4"/>
        <v>0.76292394795391094</v>
      </c>
      <c r="BK9" s="33">
        <f t="shared" si="5"/>
        <v>0.80263888537993466</v>
      </c>
      <c r="BL9" s="15"/>
    </row>
    <row r="10" spans="1:64" x14ac:dyDescent="0.3">
      <c r="A10" s="16" t="s">
        <v>16</v>
      </c>
      <c r="B10" s="17">
        <v>40634</v>
      </c>
      <c r="C10" s="15"/>
      <c r="D10" s="18">
        <v>0.3</v>
      </c>
      <c r="E10" s="19">
        <v>0.3</v>
      </c>
      <c r="F10" s="20">
        <v>52.5</v>
      </c>
      <c r="G10" s="21">
        <v>52.5</v>
      </c>
      <c r="H10" s="21">
        <v>519</v>
      </c>
      <c r="I10" s="21">
        <v>81</v>
      </c>
      <c r="J10" s="21">
        <v>2219</v>
      </c>
      <c r="K10" s="21">
        <v>52</v>
      </c>
      <c r="L10" s="21">
        <v>506</v>
      </c>
      <c r="M10" s="21">
        <v>82</v>
      </c>
      <c r="N10" s="21">
        <v>2270</v>
      </c>
      <c r="O10" s="22">
        <v>52</v>
      </c>
      <c r="P10" s="22">
        <v>2270</v>
      </c>
      <c r="Q10" s="23" t="s">
        <v>17</v>
      </c>
      <c r="R10" s="22">
        <v>-6</v>
      </c>
      <c r="S10" s="25">
        <v>16969.2</v>
      </c>
      <c r="T10" s="26">
        <v>50.818666666666665</v>
      </c>
      <c r="U10" s="26">
        <v>18.695666666666668</v>
      </c>
      <c r="V10" s="26">
        <v>33.98533333333333</v>
      </c>
      <c r="W10" s="26">
        <v>29.305000000000003</v>
      </c>
      <c r="X10" s="26">
        <v>4.6803333333333335</v>
      </c>
      <c r="Y10" s="26" t="s">
        <v>18</v>
      </c>
      <c r="Z10" s="26">
        <v>1.3643333333333332</v>
      </c>
      <c r="AA10" s="26">
        <v>8.0999999999999978E-3</v>
      </c>
      <c r="AB10" s="26">
        <v>6.0217099999999997</v>
      </c>
      <c r="AC10" s="26" t="s">
        <v>18</v>
      </c>
      <c r="AD10" s="26">
        <v>6.7888299999999999</v>
      </c>
      <c r="AE10" s="26">
        <v>5.853860000000001</v>
      </c>
      <c r="AF10" s="26" t="s">
        <v>18</v>
      </c>
      <c r="AG10" s="26">
        <v>0.37518666666666661</v>
      </c>
      <c r="AH10" s="26">
        <v>2.5738333333333339</v>
      </c>
      <c r="AI10" s="26">
        <v>7.1558066666666669</v>
      </c>
      <c r="AJ10" s="25">
        <v>3159</v>
      </c>
      <c r="AK10" s="28">
        <v>36.187633627523901</v>
      </c>
      <c r="AL10" s="28">
        <v>0.25133757123009776</v>
      </c>
      <c r="AM10" s="28">
        <v>8.1720015415682103E-3</v>
      </c>
      <c r="AN10" s="28">
        <v>4.2241778088663834E-2</v>
      </c>
      <c r="AO10" s="28">
        <v>9.08484907737169E-2</v>
      </c>
      <c r="AP10" s="28">
        <v>7.7836403739657833E-2</v>
      </c>
      <c r="AQ10" s="26" t="s">
        <v>18</v>
      </c>
      <c r="AR10" s="28">
        <v>2.0625283000496555E-2</v>
      </c>
      <c r="AS10" s="28">
        <v>1.7643790169011568E-18</v>
      </c>
      <c r="AT10" s="28">
        <v>3.4532866403890722E-2</v>
      </c>
      <c r="AU10" s="26" t="s">
        <v>18</v>
      </c>
      <c r="AV10" s="28">
        <v>1.3470661607283115E-2</v>
      </c>
      <c r="AW10" s="28">
        <v>1.0798997399184175E-2</v>
      </c>
      <c r="AX10" s="28">
        <v>5.6855341746027696E-3</v>
      </c>
      <c r="AY10" s="28">
        <v>5.8129898137458218E-3</v>
      </c>
      <c r="AZ10" s="28">
        <v>3.3095820481343487E-3</v>
      </c>
      <c r="BA10" s="28">
        <v>1.4205728163092474E-2</v>
      </c>
      <c r="BB10" s="28">
        <v>0</v>
      </c>
      <c r="BC10" s="24">
        <v>86</v>
      </c>
      <c r="BD10" s="29">
        <v>46</v>
      </c>
      <c r="BE10" s="30">
        <f t="shared" si="0"/>
        <v>1.0520562207183761</v>
      </c>
      <c r="BF10" s="30">
        <v>0.90989519531781671</v>
      </c>
      <c r="BG10" s="30">
        <f t="shared" si="1"/>
        <v>1.0714925454238557</v>
      </c>
      <c r="BH10" s="31">
        <f t="shared" si="2"/>
        <v>50.69718778280123</v>
      </c>
      <c r="BI10" s="32">
        <f t="shared" si="3"/>
        <v>2432.2880781121526</v>
      </c>
      <c r="BJ10" s="33">
        <f t="shared" si="4"/>
        <v>0.76292394795391094</v>
      </c>
      <c r="BK10" s="33">
        <f t="shared" si="5"/>
        <v>0.80263888537993466</v>
      </c>
      <c r="BL10" s="15"/>
    </row>
    <row r="11" spans="1:64" x14ac:dyDescent="0.3">
      <c r="A11" s="16" t="s">
        <v>16</v>
      </c>
      <c r="B11" s="17">
        <v>40634</v>
      </c>
      <c r="C11" s="15"/>
      <c r="D11" s="18">
        <v>0.3</v>
      </c>
      <c r="E11" s="19">
        <v>0.3</v>
      </c>
      <c r="F11" s="20">
        <v>52.5</v>
      </c>
      <c r="G11" s="21">
        <v>52.5</v>
      </c>
      <c r="H11" s="21">
        <v>519</v>
      </c>
      <c r="I11" s="21">
        <v>81</v>
      </c>
      <c r="J11" s="21">
        <v>2219</v>
      </c>
      <c r="K11" s="21">
        <v>52</v>
      </c>
      <c r="L11" s="21">
        <v>506</v>
      </c>
      <c r="M11" s="21">
        <v>82</v>
      </c>
      <c r="N11" s="21">
        <v>2270</v>
      </c>
      <c r="O11" s="22">
        <v>52</v>
      </c>
      <c r="P11" s="22">
        <v>2270</v>
      </c>
      <c r="Q11" s="23" t="s">
        <v>17</v>
      </c>
      <c r="R11" s="22">
        <v>-6</v>
      </c>
      <c r="S11" s="25">
        <v>17221</v>
      </c>
      <c r="T11" s="26">
        <v>40.131666666666668</v>
      </c>
      <c r="U11" s="26">
        <v>18.683666666666674</v>
      </c>
      <c r="V11" s="26">
        <v>34.607333333333344</v>
      </c>
      <c r="W11" s="26">
        <v>31.219999999999985</v>
      </c>
      <c r="X11" s="26">
        <v>3.3873333333333329</v>
      </c>
      <c r="Y11" s="26">
        <v>3.2276666666666673</v>
      </c>
      <c r="Z11" s="26">
        <v>1.4196666666666666</v>
      </c>
      <c r="AA11" s="26">
        <v>8.0999999999999978E-3</v>
      </c>
      <c r="AB11" s="26">
        <v>4.7589466666666675</v>
      </c>
      <c r="AC11" s="26">
        <v>0.22510999999999992</v>
      </c>
      <c r="AD11" s="26">
        <v>6.921593333333333</v>
      </c>
      <c r="AE11" s="26">
        <v>6.2441033333333325</v>
      </c>
      <c r="AF11" s="27">
        <v>99.86568666666669</v>
      </c>
      <c r="AG11" s="26">
        <v>0.39088666666666672</v>
      </c>
      <c r="AH11" s="26">
        <v>2.6213066666666665</v>
      </c>
      <c r="AI11" s="26">
        <v>7.2957433333333332</v>
      </c>
      <c r="AJ11" s="25">
        <v>3208.1666666666665</v>
      </c>
      <c r="AK11" s="28">
        <v>13.346832247184452</v>
      </c>
      <c r="AL11" s="28">
        <v>0.25102662770282314</v>
      </c>
      <c r="AM11" s="28">
        <v>4.9013251785363764E-3</v>
      </c>
      <c r="AN11" s="28">
        <v>2.9703515794846737E-2</v>
      </c>
      <c r="AO11" s="28">
        <v>7.3108327748669294E-2</v>
      </c>
      <c r="AP11" s="28">
        <v>7.2298868848577558E-2</v>
      </c>
      <c r="AQ11" s="28">
        <v>7.3563640444158293E-2</v>
      </c>
      <c r="AR11" s="28">
        <v>2.0423673439947325E-2</v>
      </c>
      <c r="AS11" s="28">
        <v>1.7643790169011568E-18</v>
      </c>
      <c r="AT11" s="28">
        <v>3.0774146486198781E-2</v>
      </c>
      <c r="AU11" s="28">
        <v>5.039112538177115E-3</v>
      </c>
      <c r="AV11" s="28">
        <v>9.0937239947093875E-3</v>
      </c>
      <c r="AW11" s="28">
        <v>1.3355496952587481E-2</v>
      </c>
      <c r="AX11" s="28">
        <v>6.7809740594972372E-4</v>
      </c>
      <c r="AY11" s="28">
        <v>5.5590084289056192E-3</v>
      </c>
      <c r="AZ11" s="28">
        <v>1.205714363535869E-3</v>
      </c>
      <c r="BA11" s="28">
        <v>9.590465212308762E-3</v>
      </c>
      <c r="BB11" s="28">
        <v>0.37904902178945171</v>
      </c>
      <c r="BC11" s="24">
        <v>85</v>
      </c>
      <c r="BD11" s="29">
        <v>45</v>
      </c>
      <c r="BE11" s="30">
        <f t="shared" si="0"/>
        <v>1.0501282125436213</v>
      </c>
      <c r="BF11" s="30">
        <v>0.90989519531781671</v>
      </c>
      <c r="BG11" s="30">
        <f t="shared" si="1"/>
        <v>1.0724757106323728</v>
      </c>
      <c r="BH11" s="31">
        <f t="shared" si="2"/>
        <v>50.743705802371771</v>
      </c>
      <c r="BI11" s="32">
        <f t="shared" si="3"/>
        <v>2434.519863135486</v>
      </c>
      <c r="BJ11" s="33">
        <f t="shared" si="4"/>
        <v>0.76319309918923095</v>
      </c>
      <c r="BK11" s="33">
        <f t="shared" si="5"/>
        <v>0.80145060507721377</v>
      </c>
      <c r="BL11" s="15"/>
    </row>
    <row r="12" spans="1:64" x14ac:dyDescent="0.3">
      <c r="A12" s="16" t="s">
        <v>16</v>
      </c>
      <c r="B12" s="17">
        <v>40634</v>
      </c>
      <c r="C12" s="15">
        <v>75419.999999999985</v>
      </c>
      <c r="D12" s="18">
        <v>0.65</v>
      </c>
      <c r="E12" s="19">
        <v>0.65</v>
      </c>
      <c r="F12" s="20">
        <v>74.099999999999994</v>
      </c>
      <c r="G12" s="21">
        <v>74</v>
      </c>
      <c r="H12" s="21">
        <v>664</v>
      </c>
      <c r="I12" s="21">
        <v>91</v>
      </c>
      <c r="J12" s="21">
        <v>4300</v>
      </c>
      <c r="K12" s="21">
        <v>74</v>
      </c>
      <c r="L12" s="21">
        <v>650</v>
      </c>
      <c r="M12" s="21">
        <v>91</v>
      </c>
      <c r="N12" s="21">
        <v>4400</v>
      </c>
      <c r="O12" s="22">
        <v>74</v>
      </c>
      <c r="P12" s="22">
        <v>4400</v>
      </c>
      <c r="Q12" s="23" t="s">
        <v>17</v>
      </c>
      <c r="R12" s="22">
        <v>-6</v>
      </c>
      <c r="S12" s="25">
        <v>25526.5</v>
      </c>
      <c r="T12" s="26">
        <v>14.004666666666669</v>
      </c>
      <c r="U12" s="26">
        <v>17.562333333333331</v>
      </c>
      <c r="V12" s="26">
        <v>82.201666666666654</v>
      </c>
      <c r="W12" s="26">
        <v>74.472000000000008</v>
      </c>
      <c r="X12" s="26">
        <v>7.7296666666666658</v>
      </c>
      <c r="Y12" s="26">
        <v>1.2256666666666665</v>
      </c>
      <c r="Z12" s="26">
        <v>2.329333333333333</v>
      </c>
      <c r="AA12" s="26">
        <v>1.1989999999999997E-2</v>
      </c>
      <c r="AB12" s="26">
        <v>1.11565</v>
      </c>
      <c r="AC12" s="26">
        <v>5.7916666666666658E-2</v>
      </c>
      <c r="AD12" s="26">
        <v>11.129906666666669</v>
      </c>
      <c r="AE12" s="26">
        <v>10.083303333333333</v>
      </c>
      <c r="AF12" s="27">
        <v>99.968000000000018</v>
      </c>
      <c r="AG12" s="26">
        <v>0.43438333333333329</v>
      </c>
      <c r="AH12" s="26">
        <v>3.3719466666666666</v>
      </c>
      <c r="AI12" s="26">
        <v>11.73155666666667</v>
      </c>
      <c r="AJ12" s="25">
        <v>3195.1</v>
      </c>
      <c r="AK12" s="28">
        <v>431.61954431476192</v>
      </c>
      <c r="AL12" s="28">
        <v>0.33088943182265002</v>
      </c>
      <c r="AM12" s="28">
        <v>4.2481909604891489E-2</v>
      </c>
      <c r="AN12" s="28">
        <v>1.8852294899793276</v>
      </c>
      <c r="AO12" s="28">
        <v>1.7208346010395037</v>
      </c>
      <c r="AP12" s="28">
        <v>0.16487159754839215</v>
      </c>
      <c r="AQ12" s="28">
        <v>3.0363695805822242E-2</v>
      </c>
      <c r="AR12" s="28">
        <v>2.8276142415206831E-2</v>
      </c>
      <c r="AS12" s="28">
        <v>2.0060254063781167E-4</v>
      </c>
      <c r="AT12" s="28">
        <v>2.0494553523751902E-2</v>
      </c>
      <c r="AU12" s="28">
        <v>2.3340187827352457E-3</v>
      </c>
      <c r="AV12" s="28">
        <v>7.764113704035723E-2</v>
      </c>
      <c r="AW12" s="28">
        <v>7.2127757741258042E-2</v>
      </c>
      <c r="AX12" s="28">
        <v>5.5211193268060949E-4</v>
      </c>
      <c r="AY12" s="28">
        <v>9.9431516315409835E-3</v>
      </c>
      <c r="AZ12" s="28">
        <v>3.8837954537329557E-2</v>
      </c>
      <c r="BA12" s="28">
        <v>8.1844455853912229E-2</v>
      </c>
      <c r="BB12" s="28">
        <v>0.84486277196256898</v>
      </c>
      <c r="BC12" s="24">
        <v>87</v>
      </c>
      <c r="BD12" s="29">
        <v>44</v>
      </c>
      <c r="BE12" s="30">
        <f t="shared" si="0"/>
        <v>1.0539842288931307</v>
      </c>
      <c r="BF12" s="30">
        <v>0.90989519531781671</v>
      </c>
      <c r="BG12" s="30">
        <f t="shared" si="1"/>
        <v>1.0705120791435037</v>
      </c>
      <c r="BH12" s="31">
        <f t="shared" si="2"/>
        <v>72.079981003334666</v>
      </c>
      <c r="BI12" s="32">
        <f t="shared" si="3"/>
        <v>4710.2531482314162</v>
      </c>
      <c r="BJ12" s="33">
        <f t="shared" si="4"/>
        <v>0.88843675422903035</v>
      </c>
      <c r="BK12" s="33">
        <f t="shared" si="5"/>
        <v>0.93639832732640038</v>
      </c>
      <c r="BL12" s="15"/>
    </row>
    <row r="13" spans="1:64" x14ac:dyDescent="0.3">
      <c r="A13" s="16" t="s">
        <v>16</v>
      </c>
      <c r="B13" s="17">
        <v>40634</v>
      </c>
      <c r="C13" s="15">
        <v>72660</v>
      </c>
      <c r="D13" s="18">
        <v>0.65</v>
      </c>
      <c r="E13" s="19">
        <v>0.65</v>
      </c>
      <c r="F13" s="20">
        <v>74.099999999999994</v>
      </c>
      <c r="G13" s="21">
        <v>74</v>
      </c>
      <c r="H13" s="21">
        <v>657</v>
      </c>
      <c r="I13" s="21">
        <v>91</v>
      </c>
      <c r="J13" s="21">
        <v>4380</v>
      </c>
      <c r="K13" s="21">
        <v>74</v>
      </c>
      <c r="L13" s="21">
        <v>647</v>
      </c>
      <c r="M13" s="21">
        <v>91</v>
      </c>
      <c r="N13" s="21">
        <v>4650</v>
      </c>
      <c r="O13" s="22">
        <v>74</v>
      </c>
      <c r="P13" s="22">
        <v>4650</v>
      </c>
      <c r="Q13" s="23" t="s">
        <v>17</v>
      </c>
      <c r="R13" s="22">
        <v>-6</v>
      </c>
      <c r="S13" s="25">
        <v>28575.066666666666</v>
      </c>
      <c r="T13" s="26">
        <v>14.965666666666658</v>
      </c>
      <c r="U13" s="26">
        <v>17.163666666666664</v>
      </c>
      <c r="V13" s="26">
        <v>88.770333333333355</v>
      </c>
      <c r="W13" s="26">
        <v>80.043333333333337</v>
      </c>
      <c r="X13" s="26">
        <v>8.7270000000000003</v>
      </c>
      <c r="Y13" s="26">
        <v>1.9846666666666661</v>
      </c>
      <c r="Z13" s="26">
        <v>2.3986666666666658</v>
      </c>
      <c r="AA13" s="26">
        <v>1.3430000000000003E-2</v>
      </c>
      <c r="AB13" s="26">
        <v>1.0636733333333332</v>
      </c>
      <c r="AC13" s="26">
        <v>8.3843333333333339E-2</v>
      </c>
      <c r="AD13" s="26">
        <v>10.753916666666667</v>
      </c>
      <c r="AE13" s="26">
        <v>9.6967033333333301</v>
      </c>
      <c r="AF13" s="27">
        <v>99.966626666666627</v>
      </c>
      <c r="AG13" s="26">
        <v>0.4000700000000002</v>
      </c>
      <c r="AH13" s="26">
        <v>3.6453800000000003</v>
      </c>
      <c r="AI13" s="26">
        <v>11.335236666666669</v>
      </c>
      <c r="AJ13" s="25">
        <v>3191</v>
      </c>
      <c r="AK13" s="28">
        <v>124.60362903123932</v>
      </c>
      <c r="AL13" s="28">
        <v>0.29344192086315835</v>
      </c>
      <c r="AM13" s="28">
        <v>2.0083160441856596E-2</v>
      </c>
      <c r="AN13" s="28">
        <v>0.44724816325922978</v>
      </c>
      <c r="AO13" s="28">
        <v>0.40234942210922631</v>
      </c>
      <c r="AP13" s="28">
        <v>0.16960705092703846</v>
      </c>
      <c r="AQ13" s="28">
        <v>2.0800088417141847E-2</v>
      </c>
      <c r="AR13" s="28">
        <v>2.3741907272153608E-2</v>
      </c>
      <c r="AS13" s="28">
        <v>6.5125872818295677E-5</v>
      </c>
      <c r="AT13" s="28">
        <v>2.4342894358459637E-2</v>
      </c>
      <c r="AU13" s="28">
        <v>1.1996215878446797E-3</v>
      </c>
      <c r="AV13" s="28">
        <v>3.2097567673808371E-2</v>
      </c>
      <c r="AW13" s="28">
        <v>3.3949927462553556E-2</v>
      </c>
      <c r="AX13" s="28">
        <v>6.7360754630293258E-4</v>
      </c>
      <c r="AY13" s="28">
        <v>4.0079360928210904E-3</v>
      </c>
      <c r="AZ13" s="28">
        <v>1.1132629890365621E-2</v>
      </c>
      <c r="BA13" s="28">
        <v>3.3831147486153679E-2</v>
      </c>
      <c r="BB13" s="28">
        <v>0</v>
      </c>
      <c r="BC13" s="24">
        <v>85</v>
      </c>
      <c r="BD13" s="29">
        <v>42</v>
      </c>
      <c r="BE13" s="30">
        <f t="shared" si="0"/>
        <v>1.0501282125436213</v>
      </c>
      <c r="BF13" s="30">
        <v>0.90989519531781671</v>
      </c>
      <c r="BG13" s="30">
        <f t="shared" si="1"/>
        <v>1.0724757106323728</v>
      </c>
      <c r="BH13" s="31">
        <f t="shared" si="2"/>
        <v>72.212196718759827</v>
      </c>
      <c r="BI13" s="32">
        <f t="shared" si="3"/>
        <v>4987.0120544405336</v>
      </c>
      <c r="BJ13" s="33">
        <f t="shared" si="4"/>
        <v>0.88924848405691026</v>
      </c>
      <c r="BK13" s="33">
        <f t="shared" si="5"/>
        <v>0.93382492106980808</v>
      </c>
      <c r="BL13" s="15"/>
    </row>
    <row r="14" spans="1:64" x14ac:dyDescent="0.3">
      <c r="A14" s="16" t="s">
        <v>16</v>
      </c>
      <c r="B14" s="17">
        <v>40634</v>
      </c>
      <c r="C14" s="15">
        <v>73140</v>
      </c>
      <c r="D14" s="18">
        <v>0.65</v>
      </c>
      <c r="E14" s="19">
        <v>0.65</v>
      </c>
      <c r="F14" s="20">
        <v>74.099999999999994</v>
      </c>
      <c r="G14" s="21">
        <v>74.5</v>
      </c>
      <c r="H14" s="21">
        <v>664</v>
      </c>
      <c r="I14" s="21">
        <v>92</v>
      </c>
      <c r="J14" s="21">
        <v>4500</v>
      </c>
      <c r="K14" s="21">
        <v>74.5</v>
      </c>
      <c r="L14" s="21">
        <v>663</v>
      </c>
      <c r="M14" s="21">
        <v>92</v>
      </c>
      <c r="N14" s="21">
        <v>4700</v>
      </c>
      <c r="O14" s="22">
        <v>74.5</v>
      </c>
      <c r="P14" s="22">
        <v>4700</v>
      </c>
      <c r="Q14" s="23" t="s">
        <v>17</v>
      </c>
      <c r="R14" s="22">
        <v>-6</v>
      </c>
      <c r="S14" s="25">
        <v>29697.566666666666</v>
      </c>
      <c r="T14" s="26">
        <v>16.478333333333342</v>
      </c>
      <c r="U14" s="26">
        <v>16.998999999999999</v>
      </c>
      <c r="V14" s="26">
        <v>93.852999999999994</v>
      </c>
      <c r="W14" s="26">
        <v>85.214999999999989</v>
      </c>
      <c r="X14" s="26">
        <v>8.6379999999999999</v>
      </c>
      <c r="Y14" s="26">
        <v>2.3813333333333335</v>
      </c>
      <c r="Z14" s="26">
        <v>2.4499999999999997</v>
      </c>
      <c r="AA14" s="26">
        <v>1.3956666666666676E-2</v>
      </c>
      <c r="AB14" s="26">
        <v>1.1263300000000001</v>
      </c>
      <c r="AC14" s="26">
        <v>9.6833333333333355E-2</v>
      </c>
      <c r="AD14" s="26">
        <v>10.946100000000001</v>
      </c>
      <c r="AE14" s="26">
        <v>9.9386400000000013</v>
      </c>
      <c r="AF14" s="27">
        <v>99.963863333333308</v>
      </c>
      <c r="AG14" s="26">
        <v>0.39342666666666665</v>
      </c>
      <c r="AH14" s="26">
        <v>3.7457466666666677</v>
      </c>
      <c r="AI14" s="26">
        <v>11.537823333333334</v>
      </c>
      <c r="AJ14" s="25">
        <v>3189</v>
      </c>
      <c r="AK14" s="28">
        <v>57.868270939676513</v>
      </c>
      <c r="AL14" s="28">
        <v>0.25783024799517346</v>
      </c>
      <c r="AM14" s="28">
        <v>1.0938700673014615E-2</v>
      </c>
      <c r="AN14" s="28">
        <v>0.37431454595479841</v>
      </c>
      <c r="AO14" s="28">
        <v>0.43942556547043199</v>
      </c>
      <c r="AP14" s="28">
        <v>7.1602350182966429E-2</v>
      </c>
      <c r="AQ14" s="28">
        <v>0.14182877810531888</v>
      </c>
      <c r="AR14" s="28">
        <v>3.750861969899906E-2</v>
      </c>
      <c r="AS14" s="28">
        <v>5.0400693299373666E-5</v>
      </c>
      <c r="AT14" s="28">
        <v>1.6623210818943336E-2</v>
      </c>
      <c r="AU14" s="28">
        <v>5.6448532147516418E-3</v>
      </c>
      <c r="AV14" s="28">
        <v>2.825738841435995E-2</v>
      </c>
      <c r="AW14" s="28">
        <v>3.6924719315815084E-2</v>
      </c>
      <c r="AX14" s="28">
        <v>7.9110718282333686E-4</v>
      </c>
      <c r="AY14" s="28">
        <v>6.4782891171247907E-3</v>
      </c>
      <c r="AZ14" s="28">
        <v>5.1642493418082953E-3</v>
      </c>
      <c r="BA14" s="28">
        <v>2.977654345671928E-2</v>
      </c>
      <c r="BB14" s="28">
        <v>0</v>
      </c>
      <c r="BC14" s="24">
        <v>87</v>
      </c>
      <c r="BD14" s="29">
        <v>46</v>
      </c>
      <c r="BE14" s="30">
        <f t="shared" si="0"/>
        <v>1.0539842288931307</v>
      </c>
      <c r="BF14" s="30">
        <v>0.90989519531781671</v>
      </c>
      <c r="BG14" s="30">
        <f t="shared" si="1"/>
        <v>1.0705120791435037</v>
      </c>
      <c r="BH14" s="31">
        <f t="shared" si="2"/>
        <v>72.567007902005855</v>
      </c>
      <c r="BI14" s="32">
        <f t="shared" si="3"/>
        <v>5031.4067719744671</v>
      </c>
      <c r="BJ14" s="33">
        <f t="shared" si="4"/>
        <v>0.89143050426650228</v>
      </c>
      <c r="BK14" s="33">
        <f t="shared" si="5"/>
        <v>0.93955369265114408</v>
      </c>
      <c r="BL14" s="15"/>
    </row>
    <row r="15" spans="1:64" x14ac:dyDescent="0.3">
      <c r="A15" s="16" t="s">
        <v>16</v>
      </c>
      <c r="B15" s="17">
        <v>40634</v>
      </c>
      <c r="C15" s="15">
        <v>73980</v>
      </c>
      <c r="D15" s="18">
        <v>0.85</v>
      </c>
      <c r="E15" s="19">
        <v>0.85</v>
      </c>
      <c r="F15" s="20">
        <v>82.7</v>
      </c>
      <c r="G15" s="21">
        <v>82</v>
      </c>
      <c r="H15" s="21">
        <v>773</v>
      </c>
      <c r="I15" s="21">
        <v>95</v>
      </c>
      <c r="J15" s="21">
        <v>5800</v>
      </c>
      <c r="K15" s="21">
        <v>82</v>
      </c>
      <c r="L15" s="21">
        <v>725</v>
      </c>
      <c r="M15" s="21">
        <v>95</v>
      </c>
      <c r="N15" s="21">
        <v>5950</v>
      </c>
      <c r="O15" s="22">
        <f>IF(R15&lt;&gt;"",IF(R15&lt;1,G15,K15),"")</f>
        <v>82</v>
      </c>
      <c r="P15" s="22">
        <v>5950</v>
      </c>
      <c r="Q15" s="23" t="s">
        <v>17</v>
      </c>
      <c r="R15" s="22">
        <v>-6</v>
      </c>
      <c r="S15" s="25">
        <v>35090.1</v>
      </c>
      <c r="T15" s="26">
        <v>22.163999999999998</v>
      </c>
      <c r="U15" s="26">
        <v>16.272000000000002</v>
      </c>
      <c r="V15" s="26">
        <v>133.81000000000003</v>
      </c>
      <c r="W15" s="26">
        <v>122.48</v>
      </c>
      <c r="X15" s="26">
        <v>11.330000000000002</v>
      </c>
      <c r="Y15" s="26">
        <v>1.347333333333333</v>
      </c>
      <c r="Z15" s="26">
        <v>3.0243333333333333</v>
      </c>
      <c r="AA15" s="26">
        <v>1.6453333333333341E-2</v>
      </c>
      <c r="AB15" s="26">
        <v>1.2799733333333334</v>
      </c>
      <c r="AC15" s="26">
        <v>4.6533333333333322E-2</v>
      </c>
      <c r="AD15" s="26">
        <v>13.251486666666668</v>
      </c>
      <c r="AE15" s="26">
        <v>12.129490000000002</v>
      </c>
      <c r="AF15" s="27">
        <v>99.965280000000021</v>
      </c>
      <c r="AG15" s="26">
        <v>0.4123666666666666</v>
      </c>
      <c r="AH15" s="26">
        <v>4.2252266666666669</v>
      </c>
      <c r="AI15" s="26">
        <v>13.967830000000003</v>
      </c>
      <c r="AJ15" s="25">
        <v>3184</v>
      </c>
      <c r="AK15" s="28">
        <v>189.09099250934887</v>
      </c>
      <c r="AL15" s="28">
        <v>0.29105752482767633</v>
      </c>
      <c r="AM15" s="28">
        <v>2.5379872557490572E-2</v>
      </c>
      <c r="AN15" s="28">
        <v>0.81340069439625984</v>
      </c>
      <c r="AO15" s="28">
        <v>0.665608355380651</v>
      </c>
      <c r="AP15" s="28">
        <v>0.15569643319719392</v>
      </c>
      <c r="AQ15" s="28">
        <v>3.2476339751858707E-2</v>
      </c>
      <c r="AR15" s="28">
        <v>3.7936728935147372E-2</v>
      </c>
      <c r="AS15" s="28">
        <v>7.7607915226136825E-5</v>
      </c>
      <c r="AT15" s="28">
        <v>1.4589673564293481E-2</v>
      </c>
      <c r="AU15" s="28">
        <v>1.3562965125241079E-3</v>
      </c>
      <c r="AV15" s="28">
        <v>2.254844185049279E-2</v>
      </c>
      <c r="AW15" s="28">
        <v>1.4901917256884464E-2</v>
      </c>
      <c r="AX15" s="28">
        <v>3.8273066067583264E-4</v>
      </c>
      <c r="AY15" s="28">
        <v>4.0331670907128607E-3</v>
      </c>
      <c r="AZ15" s="28">
        <v>1.6727366248432424E-2</v>
      </c>
      <c r="BA15" s="28">
        <v>2.3776852696223764E-2</v>
      </c>
      <c r="BB15" s="28">
        <v>0</v>
      </c>
      <c r="BC15" s="24">
        <v>85</v>
      </c>
      <c r="BD15" s="29">
        <v>43</v>
      </c>
      <c r="BE15" s="30">
        <f t="shared" si="0"/>
        <v>1.0501282125436213</v>
      </c>
      <c r="BF15" s="30">
        <v>0.90989519531781671</v>
      </c>
      <c r="BG15" s="30">
        <f t="shared" si="1"/>
        <v>1.0724757106323728</v>
      </c>
      <c r="BH15" s="31">
        <f t="shared" si="2"/>
        <v>80.018920688355479</v>
      </c>
      <c r="BI15" s="32">
        <f t="shared" si="3"/>
        <v>6381.2304782626179</v>
      </c>
      <c r="BJ15" s="33">
        <f t="shared" si="4"/>
        <v>0.93868225517621673</v>
      </c>
      <c r="BK15" s="33">
        <f t="shared" si="5"/>
        <v>0.98573671877461588</v>
      </c>
      <c r="BL15" s="15"/>
    </row>
    <row r="16" spans="1:64" x14ac:dyDescent="0.3">
      <c r="A16" s="16" t="s">
        <v>16</v>
      </c>
      <c r="B16" s="17">
        <v>40634</v>
      </c>
      <c r="C16" s="15">
        <v>74580</v>
      </c>
      <c r="D16" s="18">
        <v>1</v>
      </c>
      <c r="E16" s="19">
        <v>1</v>
      </c>
      <c r="F16" s="20">
        <v>88.5</v>
      </c>
      <c r="G16" s="21">
        <v>87.5</v>
      </c>
      <c r="H16" s="21">
        <v>792</v>
      </c>
      <c r="I16" s="21">
        <v>99</v>
      </c>
      <c r="J16" s="21">
        <v>6800</v>
      </c>
      <c r="K16" s="21">
        <v>87.5</v>
      </c>
      <c r="L16" s="21">
        <v>786</v>
      </c>
      <c r="M16" s="21">
        <v>99</v>
      </c>
      <c r="N16" s="21">
        <v>7050</v>
      </c>
      <c r="O16" s="22">
        <v>87.5</v>
      </c>
      <c r="P16" s="22">
        <v>7050</v>
      </c>
      <c r="Q16" s="23" t="s">
        <v>17</v>
      </c>
      <c r="R16" s="22">
        <v>-6</v>
      </c>
      <c r="S16" s="25">
        <v>40344.566666666666</v>
      </c>
      <c r="T16" s="26">
        <v>28.415666666666663</v>
      </c>
      <c r="U16" s="26">
        <v>15.554999999999994</v>
      </c>
      <c r="V16" s="26">
        <v>182.10666666666668</v>
      </c>
      <c r="W16" s="26">
        <v>167.54666666666665</v>
      </c>
      <c r="X16" s="26">
        <v>14.560000000000002</v>
      </c>
      <c r="Y16" s="26">
        <v>0.83399999999999963</v>
      </c>
      <c r="Z16" s="26">
        <v>3.6830000000000007</v>
      </c>
      <c r="AA16" s="26">
        <v>1.8913333333333334E-2</v>
      </c>
      <c r="AB16" s="26">
        <v>1.4253966666666664</v>
      </c>
      <c r="AC16" s="26">
        <v>2.5136666666666665E-2</v>
      </c>
      <c r="AD16" s="26">
        <v>15.742166666666666</v>
      </c>
      <c r="AE16" s="26">
        <v>14.483526666666668</v>
      </c>
      <c r="AF16" s="27">
        <v>99.963993333333335</v>
      </c>
      <c r="AG16" s="26">
        <v>0.43837999999999994</v>
      </c>
      <c r="AH16" s="26">
        <v>4.6878500000000001</v>
      </c>
      <c r="AI16" s="26">
        <v>16.593143333333334</v>
      </c>
      <c r="AJ16" s="25">
        <v>3180</v>
      </c>
      <c r="AK16" s="28">
        <v>189.92715179398627</v>
      </c>
      <c r="AL16" s="28">
        <v>0.72405792935226265</v>
      </c>
      <c r="AM16" s="28">
        <v>2.239919949308556E-2</v>
      </c>
      <c r="AN16" s="28">
        <v>0.8590023617246193</v>
      </c>
      <c r="AO16" s="28">
        <v>0.84434562842335803</v>
      </c>
      <c r="AP16" s="28">
        <v>4.9827287912243792E-2</v>
      </c>
      <c r="AQ16" s="28">
        <v>1.3025174563659158E-2</v>
      </c>
      <c r="AR16" s="28">
        <v>3.8520035091472608E-2</v>
      </c>
      <c r="AS16" s="28">
        <v>9.3710240611163706E-5</v>
      </c>
      <c r="AT16" s="28">
        <v>3.161817987883829E-2</v>
      </c>
      <c r="AU16" s="28">
        <v>3.518261064722207E-4</v>
      </c>
      <c r="AV16" s="28">
        <v>5.6027286045365332E-2</v>
      </c>
      <c r="AW16" s="28">
        <v>5.414662681462544E-2</v>
      </c>
      <c r="AX16" s="28">
        <v>7.436783385745137E-4</v>
      </c>
      <c r="AY16" s="28">
        <v>4.8173823196621156E-3</v>
      </c>
      <c r="AZ16" s="28">
        <v>1.6671568819296875E-2</v>
      </c>
      <c r="BA16" s="28">
        <v>5.9049854350799187E-2</v>
      </c>
      <c r="BB16" s="28">
        <v>0</v>
      </c>
      <c r="BC16" s="24">
        <v>86</v>
      </c>
      <c r="BD16" s="29">
        <v>41</v>
      </c>
      <c r="BE16" s="30">
        <f t="shared" si="0"/>
        <v>1.0520562207183761</v>
      </c>
      <c r="BF16" s="30">
        <v>0.90989519531781671</v>
      </c>
      <c r="BG16" s="30">
        <f t="shared" si="1"/>
        <v>1.0714925454238557</v>
      </c>
      <c r="BH16" s="31">
        <f t="shared" si="2"/>
        <v>85.30776790375208</v>
      </c>
      <c r="BI16" s="32">
        <f t="shared" si="3"/>
        <v>7554.0224452381826</v>
      </c>
      <c r="BJ16" s="33">
        <f t="shared" si="4"/>
        <v>0.97422116797205072</v>
      </c>
      <c r="BK16" s="33">
        <f t="shared" si="5"/>
        <v>1.024935440120518</v>
      </c>
      <c r="BL16" s="15"/>
    </row>
    <row r="17" spans="1:64" x14ac:dyDescent="0.3">
      <c r="A17" s="16" t="s">
        <v>16</v>
      </c>
      <c r="B17" s="17">
        <v>40634</v>
      </c>
      <c r="C17" s="15"/>
      <c r="D17" s="18">
        <v>1</v>
      </c>
      <c r="E17" s="19">
        <v>1</v>
      </c>
      <c r="F17" s="20">
        <v>88.5</v>
      </c>
      <c r="G17" s="21">
        <v>87.5</v>
      </c>
      <c r="H17" s="21">
        <v>792</v>
      </c>
      <c r="I17" s="21">
        <v>99</v>
      </c>
      <c r="J17" s="21">
        <v>6800</v>
      </c>
      <c r="K17" s="21">
        <v>87.5</v>
      </c>
      <c r="L17" s="21">
        <v>786</v>
      </c>
      <c r="M17" s="21">
        <v>99</v>
      </c>
      <c r="N17" s="21">
        <v>7050</v>
      </c>
      <c r="O17" s="22">
        <v>87.5</v>
      </c>
      <c r="P17" s="22">
        <v>7050</v>
      </c>
      <c r="Q17" s="23" t="s">
        <v>17</v>
      </c>
      <c r="R17" s="22">
        <v>-6</v>
      </c>
      <c r="S17" s="25">
        <v>40554.566666666666</v>
      </c>
      <c r="T17" s="26">
        <v>29.144999999999992</v>
      </c>
      <c r="U17" s="26">
        <v>15.538666666666661</v>
      </c>
      <c r="V17" s="26">
        <v>182.87666666666667</v>
      </c>
      <c r="W17" s="26">
        <v>168.19666666666666</v>
      </c>
      <c r="X17" s="26">
        <v>14.680000000000001</v>
      </c>
      <c r="Y17" s="26">
        <v>0.82833333333333303</v>
      </c>
      <c r="Z17" s="26">
        <v>3.7086666666666677</v>
      </c>
      <c r="AA17" s="26">
        <v>1.9010000000000003E-2</v>
      </c>
      <c r="AB17" s="26">
        <v>1.4542633333333332</v>
      </c>
      <c r="AC17" s="26">
        <v>2.4840000000000011E-2</v>
      </c>
      <c r="AD17" s="26">
        <v>15.729116666666666</v>
      </c>
      <c r="AE17" s="26">
        <v>14.466510000000001</v>
      </c>
      <c r="AF17" s="27">
        <v>99.963346666666652</v>
      </c>
      <c r="AG17" s="26">
        <v>0.43921000000000004</v>
      </c>
      <c r="AH17" s="26">
        <v>4.7062833333333334</v>
      </c>
      <c r="AI17" s="26">
        <v>16.57939</v>
      </c>
      <c r="AJ17" s="25">
        <v>3179.7</v>
      </c>
      <c r="AK17" s="28">
        <v>289.4932175173987</v>
      </c>
      <c r="AL17" s="28">
        <v>0.80723346193627066</v>
      </c>
      <c r="AM17" s="28">
        <v>3.8482717422628536E-2</v>
      </c>
      <c r="AN17" s="28">
        <v>1.1871970272897727</v>
      </c>
      <c r="AO17" s="28">
        <v>1.0784674098128746</v>
      </c>
      <c r="AP17" s="28">
        <v>0.11861267013789652</v>
      </c>
      <c r="AQ17" s="28">
        <v>6.9893186157624666E-3</v>
      </c>
      <c r="AR17" s="28">
        <v>4.4546243568812344E-2</v>
      </c>
      <c r="AS17" s="28">
        <v>1.3982747990981886E-4</v>
      </c>
      <c r="AT17" s="28">
        <v>3.2067219090995178E-2</v>
      </c>
      <c r="AU17" s="28">
        <v>2.0611346055192438E-4</v>
      </c>
      <c r="AV17" s="28">
        <v>5.8851403073148074E-2</v>
      </c>
      <c r="AW17" s="28">
        <v>5.3532757293532664E-2</v>
      </c>
      <c r="AX17" s="28">
        <v>7.3846688032196887E-4</v>
      </c>
      <c r="AY17" s="28">
        <v>4.9924322038806769E-3</v>
      </c>
      <c r="AZ17" s="28">
        <v>2.5390048054895129E-2</v>
      </c>
      <c r="BA17" s="28">
        <v>6.2032746357788181E-2</v>
      </c>
      <c r="BB17" s="28">
        <v>0.46609159969939901</v>
      </c>
      <c r="BC17" s="24">
        <v>86</v>
      </c>
      <c r="BD17" s="29">
        <v>41</v>
      </c>
      <c r="BE17" s="30">
        <f t="shared" si="0"/>
        <v>1.0520562207183761</v>
      </c>
      <c r="BF17" s="30">
        <v>0.90989519531781671</v>
      </c>
      <c r="BG17" s="30">
        <f t="shared" si="1"/>
        <v>1.0714925454238557</v>
      </c>
      <c r="BH17" s="31">
        <f t="shared" si="2"/>
        <v>85.30776790375208</v>
      </c>
      <c r="BI17" s="32">
        <f t="shared" si="3"/>
        <v>7554.0224452381826</v>
      </c>
      <c r="BJ17" s="33">
        <f t="shared" si="4"/>
        <v>0.97422116797205072</v>
      </c>
      <c r="BK17" s="33">
        <f t="shared" si="5"/>
        <v>1.024935440120518</v>
      </c>
      <c r="BL17" s="15"/>
    </row>
    <row r="18" spans="1:64" x14ac:dyDescent="0.3">
      <c r="A18" s="16"/>
      <c r="B18" s="17"/>
      <c r="C18" s="15"/>
      <c r="D18" s="18"/>
      <c r="E18" s="19"/>
      <c r="F18" s="20"/>
      <c r="G18" s="21"/>
      <c r="H18" s="21"/>
      <c r="I18" s="21"/>
      <c r="J18" s="21"/>
      <c r="K18" s="21"/>
      <c r="L18" s="21"/>
      <c r="M18" s="21"/>
      <c r="N18" s="21"/>
      <c r="O18" s="22"/>
      <c r="P18" s="22"/>
      <c r="Q18" s="23"/>
      <c r="R18" s="22"/>
      <c r="S18" s="25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7"/>
      <c r="AG18" s="26"/>
      <c r="AH18" s="26"/>
      <c r="AI18" s="26"/>
      <c r="AJ18" s="25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4"/>
      <c r="BD18" s="29"/>
      <c r="BE18" s="30"/>
      <c r="BF18" s="30"/>
      <c r="BG18" s="30"/>
      <c r="BH18" s="31"/>
      <c r="BI18" s="32"/>
      <c r="BJ18" s="33"/>
      <c r="BK18" s="33"/>
      <c r="BL18" s="15"/>
    </row>
    <row r="19" spans="1:64" x14ac:dyDescent="0.3">
      <c r="A19" s="34" t="s">
        <v>19</v>
      </c>
      <c r="B19" s="35">
        <v>40630</v>
      </c>
      <c r="C19" s="15"/>
      <c r="D19" s="36">
        <v>7.0000000000000007E-2</v>
      </c>
      <c r="E19" s="37">
        <v>7.0000000000000007E-2</v>
      </c>
      <c r="F19" s="38">
        <v>25</v>
      </c>
      <c r="G19" s="39">
        <v>25</v>
      </c>
      <c r="H19" s="39">
        <v>444</v>
      </c>
      <c r="I19" s="39">
        <v>61</v>
      </c>
      <c r="J19" s="39">
        <v>900</v>
      </c>
      <c r="K19" s="39">
        <v>24.5</v>
      </c>
      <c r="L19" s="39">
        <v>457</v>
      </c>
      <c r="M19" s="39">
        <v>61</v>
      </c>
      <c r="N19" s="39">
        <v>900</v>
      </c>
      <c r="O19" s="40">
        <v>24.5</v>
      </c>
      <c r="P19" s="40">
        <v>900</v>
      </c>
      <c r="Q19" s="41" t="s">
        <v>17</v>
      </c>
      <c r="R19" s="40">
        <v>0</v>
      </c>
      <c r="S19" s="42">
        <v>22500.266666666666</v>
      </c>
      <c r="T19" s="43">
        <v>637.12833333333344</v>
      </c>
      <c r="U19" s="43">
        <v>21.950333333333337</v>
      </c>
      <c r="V19" s="43">
        <v>18.303666666666661</v>
      </c>
      <c r="W19" s="43">
        <v>11.556000000000003</v>
      </c>
      <c r="X19" s="43">
        <v>6.7476666666666683</v>
      </c>
      <c r="Y19" s="43">
        <v>86.899666666666661</v>
      </c>
      <c r="Z19" s="43">
        <v>0.76999999999999991</v>
      </c>
      <c r="AA19" s="43">
        <v>1.0900000000000002E-2</v>
      </c>
      <c r="AB19" s="43">
        <v>55.885236666666664</v>
      </c>
      <c r="AC19" s="43">
        <v>4.5073833333333333</v>
      </c>
      <c r="AD19" s="43">
        <v>2.722553333333332</v>
      </c>
      <c r="AE19" s="43">
        <v>1.7188700000000003</v>
      </c>
      <c r="AF19" s="44">
        <v>98.236413333333346</v>
      </c>
      <c r="AG19" s="43">
        <v>0.15763333333333338</v>
      </c>
      <c r="AH19" s="43">
        <v>3.1462633333333345</v>
      </c>
      <c r="AI19" s="43">
        <v>2.8697333333333348</v>
      </c>
      <c r="AJ19" s="42">
        <v>3101</v>
      </c>
      <c r="AK19" s="45">
        <v>34.766148154140531</v>
      </c>
      <c r="AL19" s="45">
        <v>0.68777544116613809</v>
      </c>
      <c r="AM19" s="45">
        <v>4.9013251785353651E-3</v>
      </c>
      <c r="AN19" s="45">
        <v>3.4887339204668327E-2</v>
      </c>
      <c r="AO19" s="45">
        <v>4.4147089567053023E-2</v>
      </c>
      <c r="AP19" s="45">
        <v>1.6750364552560387E-2</v>
      </c>
      <c r="AQ19" s="45">
        <v>0.497049802080619</v>
      </c>
      <c r="AR19" s="45">
        <v>1.8382900600361164E-2</v>
      </c>
      <c r="AS19" s="45">
        <v>1.7643790169011568E-18</v>
      </c>
      <c r="AT19" s="45">
        <v>0.10522842307565178</v>
      </c>
      <c r="AU19" s="45">
        <v>3.0350368779595963E-2</v>
      </c>
      <c r="AV19" s="45">
        <v>2.6279313135060623E-3</v>
      </c>
      <c r="AW19" s="45">
        <v>4.9739424452114244E-3</v>
      </c>
      <c r="AX19" s="45">
        <v>5.2360641531671798E-3</v>
      </c>
      <c r="AY19" s="45">
        <v>3.8674890128309095E-3</v>
      </c>
      <c r="AZ19" s="45">
        <v>3.1672334640963536E-3</v>
      </c>
      <c r="BA19" s="45">
        <v>2.7725667596618341E-3</v>
      </c>
      <c r="BB19" s="45">
        <v>0</v>
      </c>
      <c r="BC19" s="24">
        <v>53</v>
      </c>
      <c r="BD19" s="29">
        <v>36</v>
      </c>
      <c r="BE19" s="30">
        <f>IF(BC19&lt;&gt;"",(459.67+BC19)/518.67,"")</f>
        <v>0.98843195095147229</v>
      </c>
      <c r="BF19" s="30">
        <v>0.91329794473934933</v>
      </c>
      <c r="BG19" s="30">
        <f>IF(BF19&lt;&gt;"",1/(BF19*SQRT(BE19)),"")</f>
        <v>1.1013215363465205</v>
      </c>
      <c r="BH19" s="31">
        <f>IF(BC19&lt;&gt;"",O19/SQRT(BE19),"")</f>
        <v>24.642950043240269</v>
      </c>
      <c r="BI19" s="32">
        <f>IF(BC19&lt;&gt;"",P19*BG19,"")</f>
        <v>991.18938271186846</v>
      </c>
      <c r="BJ19" s="33">
        <f>IF(BC19&lt;&gt;"",0.4054+0.009348*BH19-0.0000656*BH19^2+0.0000004007*BH19^3,"")</f>
        <v>0.60192155226615796</v>
      </c>
      <c r="BK19" s="33">
        <f>IF(BC19&lt;&gt;"",BJ19*BE19,"")</f>
        <v>0.59495849422617708</v>
      </c>
      <c r="BL19" s="15"/>
    </row>
    <row r="20" spans="1:64" x14ac:dyDescent="0.3">
      <c r="A20" s="34" t="s">
        <v>19</v>
      </c>
      <c r="B20" s="35">
        <v>40630</v>
      </c>
      <c r="C20" s="15"/>
      <c r="D20" s="36">
        <v>0.3</v>
      </c>
      <c r="E20" s="37">
        <v>0.3</v>
      </c>
      <c r="F20" s="38">
        <v>52.5</v>
      </c>
      <c r="G20" s="39">
        <v>53</v>
      </c>
      <c r="H20" s="39">
        <v>508</v>
      </c>
      <c r="I20" s="39">
        <v>81</v>
      </c>
      <c r="J20" s="39">
        <v>2200</v>
      </c>
      <c r="K20" s="39">
        <v>53</v>
      </c>
      <c r="L20" s="39">
        <v>494</v>
      </c>
      <c r="M20" s="39">
        <v>81</v>
      </c>
      <c r="N20" s="39">
        <v>2200</v>
      </c>
      <c r="O20" s="40">
        <v>53.1</v>
      </c>
      <c r="P20" s="40">
        <v>2200</v>
      </c>
      <c r="Q20" s="41" t="s">
        <v>17</v>
      </c>
      <c r="R20" s="40">
        <v>0</v>
      </c>
      <c r="S20" s="42">
        <v>23817.5</v>
      </c>
      <c r="T20" s="43">
        <v>81.068999999999988</v>
      </c>
      <c r="U20" s="43">
        <v>21.667999999999996</v>
      </c>
      <c r="V20" s="43">
        <v>44.078000000000017</v>
      </c>
      <c r="W20" s="43">
        <v>37.713666666666661</v>
      </c>
      <c r="X20" s="43">
        <v>6.3643333333333354</v>
      </c>
      <c r="Y20" s="43">
        <v>4.1943333333333337</v>
      </c>
      <c r="Z20" s="43">
        <v>1.6626666666666665</v>
      </c>
      <c r="AA20" s="43">
        <v>1.1199999999999993E-2</v>
      </c>
      <c r="AB20" s="43">
        <v>6.9072299999999967</v>
      </c>
      <c r="AC20" s="43">
        <v>0.21148666666666674</v>
      </c>
      <c r="AD20" s="43">
        <v>6.3735866666666681</v>
      </c>
      <c r="AE20" s="43">
        <v>5.4533166666666668</v>
      </c>
      <c r="AF20" s="44">
        <v>99.816593333333302</v>
      </c>
      <c r="AG20" s="43">
        <v>0.3309766666666667</v>
      </c>
      <c r="AH20" s="43">
        <v>3.2237333333333336</v>
      </c>
      <c r="AI20" s="43">
        <v>6.7181266666666666</v>
      </c>
      <c r="AJ20" s="42">
        <v>3188</v>
      </c>
      <c r="AK20" s="45">
        <v>11.022703842524301</v>
      </c>
      <c r="AL20" s="45">
        <v>0.51205704154305098</v>
      </c>
      <c r="AM20" s="45">
        <v>8.8668308687587186E-3</v>
      </c>
      <c r="AN20" s="45">
        <v>0.14463747785411624</v>
      </c>
      <c r="AO20" s="45">
        <v>0.14351458734779929</v>
      </c>
      <c r="AP20" s="45">
        <v>8.9763418297031695E-3</v>
      </c>
      <c r="AQ20" s="45">
        <v>1.9241358711314268E-2</v>
      </c>
      <c r="AR20" s="45">
        <v>2.31834265018745E-2</v>
      </c>
      <c r="AS20" s="45">
        <v>7.0575160676046272E-18</v>
      </c>
      <c r="AT20" s="45">
        <v>4.3327415466820646E-2</v>
      </c>
      <c r="AU20" s="45">
        <v>9.6050752867620989E-4</v>
      </c>
      <c r="AV20" s="45">
        <v>2.134484890348598E-2</v>
      </c>
      <c r="AW20" s="45">
        <v>2.1037439258966697E-2</v>
      </c>
      <c r="AX20" s="45">
        <v>9.6666270312245693E-4</v>
      </c>
      <c r="AY20" s="45">
        <v>4.5865382733967577E-3</v>
      </c>
      <c r="AZ20" s="45">
        <v>1.0025255464397875E-3</v>
      </c>
      <c r="BA20" s="45">
        <v>2.2508219699100756E-2</v>
      </c>
      <c r="BB20" s="45">
        <v>0</v>
      </c>
      <c r="BC20" s="24">
        <v>54</v>
      </c>
      <c r="BD20" s="29">
        <v>34</v>
      </c>
      <c r="BE20" s="30">
        <f>IF(BC20&lt;&gt;"",(459.67+BC20)/518.67,"")</f>
        <v>0.99035995912622687</v>
      </c>
      <c r="BF20" s="30">
        <v>0.91329794473934933</v>
      </c>
      <c r="BG20" s="30">
        <f>IF(BF20&lt;&gt;"",1/(BF20*SQRT(BE20)),"")</f>
        <v>1.1002490013872293</v>
      </c>
      <c r="BH20" s="31">
        <f>IF(BC20&lt;&gt;"",O20/SQRT(BE20),"")</f>
        <v>53.357808553596179</v>
      </c>
      <c r="BI20" s="32">
        <f>IF(BC20&lt;&gt;"",P20*BG20,"")</f>
        <v>2420.5478030519043</v>
      </c>
      <c r="BJ20" s="33">
        <f>IF(BC20&lt;&gt;"",0.4054+0.009348*BH20-0.0000656*BH20^2+0.0000004007*BH20^3,"")</f>
        <v>0.7782933390012714</v>
      </c>
      <c r="BK20" s="33">
        <f>IF(BC20&lt;&gt;"",BJ20*BE20,"")</f>
        <v>0.77079055940151375</v>
      </c>
      <c r="BL20" s="15"/>
    </row>
    <row r="21" spans="1:64" x14ac:dyDescent="0.3">
      <c r="A21" s="34"/>
      <c r="B21" s="35"/>
      <c r="C21" s="15"/>
      <c r="D21" s="36"/>
      <c r="E21" s="37"/>
      <c r="F21" s="38"/>
      <c r="G21" s="39"/>
      <c r="H21" s="39"/>
      <c r="I21" s="39"/>
      <c r="J21" s="39"/>
      <c r="K21" s="39"/>
      <c r="L21" s="39"/>
      <c r="M21" s="39"/>
      <c r="N21" s="39"/>
      <c r="O21" s="40"/>
      <c r="P21" s="40"/>
      <c r="Q21" s="41"/>
      <c r="R21" s="40"/>
      <c r="S21" s="42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4"/>
      <c r="AG21" s="43"/>
      <c r="AH21" s="43"/>
      <c r="AI21" s="43"/>
      <c r="AJ21" s="42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24"/>
      <c r="BD21" s="29"/>
      <c r="BE21" s="30"/>
      <c r="BF21" s="30"/>
      <c r="BG21" s="30"/>
      <c r="BH21" s="31"/>
      <c r="BI21" s="32"/>
      <c r="BJ21" s="33"/>
      <c r="BK21" s="33"/>
      <c r="BL21" s="15"/>
    </row>
    <row r="22" spans="1:64" x14ac:dyDescent="0.3">
      <c r="A22" s="34" t="s">
        <v>19</v>
      </c>
      <c r="B22" s="35">
        <v>40630</v>
      </c>
      <c r="C22" s="15">
        <v>49440</v>
      </c>
      <c r="D22" s="36">
        <v>7.0000000000000007E-2</v>
      </c>
      <c r="E22" s="37">
        <v>7.0000000000000007E-2</v>
      </c>
      <c r="F22" s="38">
        <v>25</v>
      </c>
      <c r="G22" s="39">
        <v>25</v>
      </c>
      <c r="H22" s="39">
        <v>444</v>
      </c>
      <c r="I22" s="39">
        <v>61</v>
      </c>
      <c r="J22" s="39">
        <v>900</v>
      </c>
      <c r="K22" s="39">
        <v>24.5</v>
      </c>
      <c r="L22" s="39">
        <v>457</v>
      </c>
      <c r="M22" s="39">
        <v>61</v>
      </c>
      <c r="N22" s="39">
        <v>900</v>
      </c>
      <c r="O22" s="40">
        <f>IF(R22&lt;&gt;"",IF(R22&lt;1,G22,K22),"")</f>
        <v>24.5</v>
      </c>
      <c r="P22" s="40">
        <f>IF(R22&lt;&gt;"",IF(R22&lt;1,J22,N22),"")</f>
        <v>900</v>
      </c>
      <c r="Q22" s="41" t="s">
        <v>17</v>
      </c>
      <c r="R22" s="40">
        <v>4</v>
      </c>
      <c r="S22" s="42">
        <v>23243.866666666665</v>
      </c>
      <c r="T22" s="43">
        <v>761.86533333333341</v>
      </c>
      <c r="U22" s="43">
        <v>21.724333333333345</v>
      </c>
      <c r="V22" s="43">
        <v>18.304999999999996</v>
      </c>
      <c r="W22" s="43">
        <v>16.85466666666667</v>
      </c>
      <c r="X22" s="43">
        <v>1.4503333333333335</v>
      </c>
      <c r="Y22" s="43">
        <v>101.76066666666665</v>
      </c>
      <c r="Z22" s="43">
        <v>1.4256666666666669</v>
      </c>
      <c r="AA22" s="43">
        <v>1.1299999999999998E-2</v>
      </c>
      <c r="AB22" s="43">
        <v>64.343856666666667</v>
      </c>
      <c r="AC22" s="43">
        <v>5.0861400000000012</v>
      </c>
      <c r="AD22" s="43">
        <v>2.623696666666667</v>
      </c>
      <c r="AE22" s="43">
        <v>2.4158166666666667</v>
      </c>
      <c r="AF22" s="44">
        <v>97.979830000000021</v>
      </c>
      <c r="AG22" s="43">
        <v>0.28123333333333339</v>
      </c>
      <c r="AH22" s="43">
        <v>3.2230799999999999</v>
      </c>
      <c r="AI22" s="43">
        <v>2.7655200000000004</v>
      </c>
      <c r="AJ22" s="42">
        <v>3084.2</v>
      </c>
      <c r="AK22" s="45">
        <v>16.462566384727559</v>
      </c>
      <c r="AL22" s="45">
        <v>1.5706395211847894</v>
      </c>
      <c r="AM22" s="45">
        <v>8.9763418297032042E-3</v>
      </c>
      <c r="AN22" s="45">
        <v>3.1595503826794311E-2</v>
      </c>
      <c r="AO22" s="45">
        <v>0.15628738633139821</v>
      </c>
      <c r="AP22" s="45">
        <v>0.13139787783236723</v>
      </c>
      <c r="AQ22" s="45">
        <v>0.83415839616269349</v>
      </c>
      <c r="AR22" s="45">
        <v>2.7628487713469482E-2</v>
      </c>
      <c r="AS22" s="45">
        <v>1.7643790169011568E-18</v>
      </c>
      <c r="AT22" s="45">
        <v>0.13602330348860694</v>
      </c>
      <c r="AU22" s="45">
        <v>4.3225619797714332E-2</v>
      </c>
      <c r="AV22" s="45">
        <v>4.1609418142542782E-3</v>
      </c>
      <c r="AW22" s="45">
        <v>2.2545464921037855E-2</v>
      </c>
      <c r="AX22" s="45">
        <v>7.0846190854703039E-3</v>
      </c>
      <c r="AY22" s="45">
        <v>5.3951020784394491E-3</v>
      </c>
      <c r="AZ22" s="45">
        <v>1.5309226426999108E-3</v>
      </c>
      <c r="BA22" s="45">
        <v>4.402460127294042E-3</v>
      </c>
      <c r="BB22" s="45">
        <v>0.40683810217248617</v>
      </c>
      <c r="BC22" s="24">
        <v>50</v>
      </c>
      <c r="BD22" s="29">
        <v>37</v>
      </c>
      <c r="BE22" s="30">
        <f>IF(BC22&lt;&gt;"",(459.67+BC22)/518.67,"")</f>
        <v>0.98264792642720811</v>
      </c>
      <c r="BF22" s="30">
        <v>0.91329794473934933</v>
      </c>
      <c r="BG22" s="30">
        <f>IF(BF22&lt;&gt;"",1/(BF22*SQRT(BE22)),"")</f>
        <v>1.1045580589476158</v>
      </c>
      <c r="BH22" s="31">
        <f>IF(BC22&lt;&gt;"",O22/SQRT(BE22),"")</f>
        <v>24.715369824512493</v>
      </c>
      <c r="BI22" s="32">
        <f>IF(BC22&lt;&gt;"",P22*BG22,"")</f>
        <v>994.10225305285428</v>
      </c>
      <c r="BJ22" s="33">
        <f>IF(BC22&lt;&gt;"",0.4054+0.009348*BH22-0.0000656*BH22^2+0.0000004007*BH22^3,"")</f>
        <v>0.6024170662894921</v>
      </c>
      <c r="BK22" s="33">
        <f>IF(BC22&lt;&gt;"",BJ22*BE22,"")</f>
        <v>0.59196388103373143</v>
      </c>
      <c r="BL22" s="15"/>
    </row>
    <row r="23" spans="1:64" x14ac:dyDescent="0.3">
      <c r="A23" s="34" t="s">
        <v>19</v>
      </c>
      <c r="B23" s="35">
        <v>40630</v>
      </c>
      <c r="C23" s="15"/>
      <c r="D23" s="36">
        <v>7.0000000000000007E-2</v>
      </c>
      <c r="E23" s="37">
        <v>7.0000000000000007E-2</v>
      </c>
      <c r="F23" s="38">
        <v>25</v>
      </c>
      <c r="G23" s="39">
        <v>25</v>
      </c>
      <c r="H23" s="39">
        <v>444</v>
      </c>
      <c r="I23" s="39">
        <v>61</v>
      </c>
      <c r="J23" s="39">
        <v>900</v>
      </c>
      <c r="K23" s="39">
        <v>24.5</v>
      </c>
      <c r="L23" s="39">
        <v>457</v>
      </c>
      <c r="M23" s="39">
        <v>61</v>
      </c>
      <c r="N23" s="39">
        <v>900</v>
      </c>
      <c r="O23" s="40">
        <f>IF(R23&lt;&gt;"",IF(R23&lt;1,G23,K23),"")</f>
        <v>24.5</v>
      </c>
      <c r="P23" s="40">
        <f>IF(R23&lt;&gt;"",IF(R23&lt;1,J23,N23),"")</f>
        <v>900</v>
      </c>
      <c r="Q23" s="41" t="s">
        <v>17</v>
      </c>
      <c r="R23" s="40">
        <v>4</v>
      </c>
      <c r="S23" s="42">
        <v>24691.933333333334</v>
      </c>
      <c r="T23" s="43">
        <v>704.42266666666683</v>
      </c>
      <c r="U23" s="43">
        <v>21.459666666666671</v>
      </c>
      <c r="V23" s="43">
        <v>19.978999999999999</v>
      </c>
      <c r="W23" s="43">
        <v>15.650333333333334</v>
      </c>
      <c r="X23" s="43">
        <v>4.328666666666666</v>
      </c>
      <c r="Y23" s="43">
        <v>77.837666666666692</v>
      </c>
      <c r="Z23" s="43">
        <v>1.2196666666666665</v>
      </c>
      <c r="AA23" s="43">
        <v>1.2000000000000005E-2</v>
      </c>
      <c r="AB23" s="43">
        <v>56.262293333333332</v>
      </c>
      <c r="AC23" s="43">
        <v>3.6840466666666671</v>
      </c>
      <c r="AD23" s="43">
        <v>2.711726666666666</v>
      </c>
      <c r="AE23" s="43">
        <v>2.1242066666666668</v>
      </c>
      <c r="AF23" s="44">
        <v>98.309886666666671</v>
      </c>
      <c r="AG23" s="43">
        <v>0.22783666666666669</v>
      </c>
      <c r="AH23" s="43">
        <v>3.3508333333333336</v>
      </c>
      <c r="AI23" s="43">
        <v>2.8583133333333328</v>
      </c>
      <c r="AJ23" s="42">
        <v>3098.9</v>
      </c>
      <c r="AK23" s="45">
        <v>25.670234114219603</v>
      </c>
      <c r="AL23" s="45">
        <v>0.25242183267141693</v>
      </c>
      <c r="AM23" s="45">
        <v>7.6489049625704693E-3</v>
      </c>
      <c r="AN23" s="45">
        <v>2.6043729803331823E-2</v>
      </c>
      <c r="AO23" s="45">
        <v>0.14900782977167379</v>
      </c>
      <c r="AP23" s="45">
        <v>0.12773175916294202</v>
      </c>
      <c r="AQ23" s="45">
        <v>0.26318583094307357</v>
      </c>
      <c r="AR23" s="45">
        <v>2.4138013136149387E-2</v>
      </c>
      <c r="AS23" s="45">
        <v>5.2931370507034704E-18</v>
      </c>
      <c r="AT23" s="45">
        <v>6.6146576700502016E-2</v>
      </c>
      <c r="AU23" s="45">
        <v>1.1188840910458063E-2</v>
      </c>
      <c r="AV23" s="45">
        <v>6.0833823018025951E-3</v>
      </c>
      <c r="AW23" s="45">
        <v>2.1759451903171606E-2</v>
      </c>
      <c r="AX23" s="45">
        <v>1.6566966162108658E-3</v>
      </c>
      <c r="AY23" s="45">
        <v>4.4154496262893616E-3</v>
      </c>
      <c r="AZ23" s="45">
        <v>2.2912627648245059E-3</v>
      </c>
      <c r="BA23" s="45">
        <v>6.4075243125634104E-3</v>
      </c>
      <c r="BB23" s="45">
        <v>0.30512857662936477</v>
      </c>
      <c r="BC23" s="24">
        <v>51</v>
      </c>
      <c r="BD23" s="29">
        <v>36</v>
      </c>
      <c r="BE23" s="30">
        <f>IF(BC23&lt;&gt;"",(459.67+BC23)/518.67,"")</f>
        <v>0.9845759346019628</v>
      </c>
      <c r="BF23" s="30">
        <v>0.91329794473934933</v>
      </c>
      <c r="BG23" s="30">
        <f>IF(BF23&lt;&gt;"",1/(BF23*SQRT(BE23)),"")</f>
        <v>1.1034760496963545</v>
      </c>
      <c r="BH23" s="31">
        <f>IF(BC23&lt;&gt;"",O23/SQRT(BE23),"")</f>
        <v>24.691159002291027</v>
      </c>
      <c r="BI23" s="32">
        <f>IF(BC23&lt;&gt;"",P23*BG23,"")</f>
        <v>993.12844472671907</v>
      </c>
      <c r="BJ23" s="33">
        <f>IF(BC23&lt;&gt;"",0.4054+0.009348*BH23-0.0000656*BH23^2+0.0000004007*BH23^3,"")</f>
        <v>0.60225145180121964</v>
      </c>
      <c r="BK23" s="33">
        <f>IF(BC23&lt;&gt;"",BJ23*BE23,"")</f>
        <v>0.59296228602257472</v>
      </c>
      <c r="BL23" s="15"/>
    </row>
    <row r="24" spans="1:64" x14ac:dyDescent="0.3">
      <c r="A24" s="34" t="s">
        <v>19</v>
      </c>
      <c r="B24" s="35">
        <v>40630</v>
      </c>
      <c r="C24" s="15"/>
      <c r="D24" s="36">
        <v>0.3</v>
      </c>
      <c r="E24" s="37">
        <v>0.3</v>
      </c>
      <c r="F24" s="38">
        <v>52.5</v>
      </c>
      <c r="G24" s="39">
        <v>53</v>
      </c>
      <c r="H24" s="39">
        <v>508</v>
      </c>
      <c r="I24" s="39">
        <v>81</v>
      </c>
      <c r="J24" s="39">
        <v>2200</v>
      </c>
      <c r="K24" s="39">
        <v>53</v>
      </c>
      <c r="L24" s="39">
        <v>494</v>
      </c>
      <c r="M24" s="39">
        <v>81</v>
      </c>
      <c r="N24" s="39">
        <v>2200</v>
      </c>
      <c r="O24" s="40">
        <f>IF(R24&lt;&gt;"",IF(R24&lt;1,G24,K24),"")</f>
        <v>53</v>
      </c>
      <c r="P24" s="40">
        <f>IF(R24&lt;&gt;"",IF(R24&lt;1,J24,N24),"")</f>
        <v>2200</v>
      </c>
      <c r="Q24" s="41" t="s">
        <v>17</v>
      </c>
      <c r="R24" s="40">
        <v>4</v>
      </c>
      <c r="S24" s="42">
        <v>25589.633333333335</v>
      </c>
      <c r="T24" s="43">
        <v>83.097999999999999</v>
      </c>
      <c r="U24" s="43">
        <v>21.356000000000009</v>
      </c>
      <c r="V24" s="43">
        <v>47.767999999999994</v>
      </c>
      <c r="W24" s="43">
        <v>41.497666666666674</v>
      </c>
      <c r="X24" s="43">
        <v>6.2703333333333342</v>
      </c>
      <c r="Y24" s="43">
        <v>6.4459999999999988</v>
      </c>
      <c r="Z24" s="43">
        <v>1.6413333333333329</v>
      </c>
      <c r="AA24" s="43">
        <v>1.21E-2</v>
      </c>
      <c r="AB24" s="43">
        <v>6.5840266666666682</v>
      </c>
      <c r="AC24" s="43">
        <v>0.30275999999999997</v>
      </c>
      <c r="AD24" s="43">
        <v>6.4338899999999999</v>
      </c>
      <c r="AE24" s="43">
        <v>5.5893433333333329</v>
      </c>
      <c r="AF24" s="44">
        <v>99.81505333333331</v>
      </c>
      <c r="AG24" s="43">
        <v>0.30435333333333336</v>
      </c>
      <c r="AH24" s="43">
        <v>3.3832866666666663</v>
      </c>
      <c r="AI24" s="43">
        <v>6.7816900000000011</v>
      </c>
      <c r="AJ24" s="42">
        <v>3185.9</v>
      </c>
      <c r="AK24" s="45">
        <v>14.879940984281482</v>
      </c>
      <c r="AL24" s="45">
        <v>0.49420364363222852</v>
      </c>
      <c r="AM24" s="45">
        <v>7.7013209793891698E-3</v>
      </c>
      <c r="AN24" s="45">
        <v>6.6436383883008258E-3</v>
      </c>
      <c r="AO24" s="45">
        <v>6.7347955621807065E-2</v>
      </c>
      <c r="AP24" s="45">
        <v>6.348952307451898E-2</v>
      </c>
      <c r="AQ24" s="45">
        <v>3.3997971541924597E-2</v>
      </c>
      <c r="AR24" s="45">
        <v>3.0595619850282234E-2</v>
      </c>
      <c r="AS24" s="45">
        <v>0</v>
      </c>
      <c r="AT24" s="45">
        <v>4.1275115099013146E-2</v>
      </c>
      <c r="AU24" s="45">
        <v>1.5392788280051248E-3</v>
      </c>
      <c r="AV24" s="45">
        <v>3.4115776510239633E-3</v>
      </c>
      <c r="AW24" s="45">
        <v>7.9494386413534665E-3</v>
      </c>
      <c r="AX24" s="45">
        <v>9.3614518964334496E-4</v>
      </c>
      <c r="AY24" s="45">
        <v>5.7643214950981502E-3</v>
      </c>
      <c r="AZ24" s="45">
        <v>1.3058841194123509E-3</v>
      </c>
      <c r="BA24" s="45">
        <v>3.5926505439625401E-3</v>
      </c>
      <c r="BB24" s="45">
        <v>0.30512857662936471</v>
      </c>
      <c r="BC24" s="24">
        <v>54</v>
      </c>
      <c r="BD24" s="29">
        <v>36</v>
      </c>
      <c r="BE24" s="30">
        <f>IF(BC24&lt;&gt;"",(459.67+BC24)/518.67,"")</f>
        <v>0.99035995912622687</v>
      </c>
      <c r="BF24" s="30">
        <v>0.91329794473934933</v>
      </c>
      <c r="BG24" s="30">
        <f>IF(BF24&lt;&gt;"",1/(BF24*SQRT(BE24)),"")</f>
        <v>1.1002490013872293</v>
      </c>
      <c r="BH24" s="31">
        <f>IF(BC24&lt;&gt;"",O24/SQRT(BE24),"")</f>
        <v>53.257323038429327</v>
      </c>
      <c r="BI24" s="32">
        <f>IF(BC24&lt;&gt;"",P24*BG24,"")</f>
        <v>2420.5478030519043</v>
      </c>
      <c r="BJ24" s="33">
        <f>IF(BC24&lt;&gt;"",0.4054+0.009348*BH24-0.0000656*BH24^2+0.0000004007*BH24^3,"")</f>
        <v>0.77771353237087781</v>
      </c>
      <c r="BK24" s="33">
        <f>IF(BC24&lt;&gt;"",BJ24*BE24,"")</f>
        <v>0.77021634213073609</v>
      </c>
      <c r="BL24" s="15"/>
    </row>
    <row r="25" spans="1:64" x14ac:dyDescent="0.3">
      <c r="A25" s="34" t="s">
        <v>19</v>
      </c>
      <c r="B25" s="35">
        <v>40630</v>
      </c>
      <c r="C25" s="15"/>
      <c r="D25" s="36">
        <v>0.65</v>
      </c>
      <c r="E25" s="37">
        <v>0.65</v>
      </c>
      <c r="F25" s="38">
        <v>74.099999999999994</v>
      </c>
      <c r="G25" s="39">
        <v>74</v>
      </c>
      <c r="H25" s="39">
        <v>629</v>
      </c>
      <c r="I25" s="39">
        <v>90</v>
      </c>
      <c r="J25" s="39">
        <v>4500</v>
      </c>
      <c r="K25" s="39">
        <v>74.5</v>
      </c>
      <c r="L25" s="39">
        <v>620</v>
      </c>
      <c r="M25" s="39">
        <v>90</v>
      </c>
      <c r="N25" s="39">
        <v>4700</v>
      </c>
      <c r="O25" s="40">
        <f>IF(R25&lt;&gt;"",IF(R25&lt;1,G25,K25),"")</f>
        <v>74.5</v>
      </c>
      <c r="P25" s="40">
        <f>IF(R25&lt;&gt;"",IF(R25&lt;1,J25,N25),"")</f>
        <v>4700</v>
      </c>
      <c r="Q25" s="41" t="s">
        <v>17</v>
      </c>
      <c r="R25" s="40">
        <v>4</v>
      </c>
      <c r="S25" s="42">
        <v>31893.166666666668</v>
      </c>
      <c r="T25" s="43">
        <v>21.140666666666668</v>
      </c>
      <c r="U25" s="43">
        <v>20.388333333333332</v>
      </c>
      <c r="V25" s="43">
        <v>102.36000000000003</v>
      </c>
      <c r="W25" s="43">
        <v>89.722333333333324</v>
      </c>
      <c r="X25" s="43">
        <v>12.637666666666666</v>
      </c>
      <c r="Y25" s="43">
        <v>1.1860000000000002</v>
      </c>
      <c r="Z25" s="43">
        <v>2.6253333333333324</v>
      </c>
      <c r="AA25" s="43">
        <v>1.4970000000000004E-2</v>
      </c>
      <c r="AB25" s="43">
        <v>1.3443833333333328</v>
      </c>
      <c r="AC25" s="43">
        <v>4.4963333333333341E-2</v>
      </c>
      <c r="AD25" s="43">
        <v>11.130246666666668</v>
      </c>
      <c r="AE25" s="43">
        <v>9.7560899999999986</v>
      </c>
      <c r="AF25" s="44">
        <v>99.963916666666648</v>
      </c>
      <c r="AG25" s="43">
        <v>0.3930499999999999</v>
      </c>
      <c r="AH25" s="43">
        <v>3.9418333333333337</v>
      </c>
      <c r="AI25" s="43">
        <v>11.731916666666669</v>
      </c>
      <c r="AJ25" s="42">
        <v>3186.8333333333335</v>
      </c>
      <c r="AK25" s="45">
        <v>127.70604266587067</v>
      </c>
      <c r="AL25" s="45">
        <v>0.26608182995072682</v>
      </c>
      <c r="AM25" s="45">
        <v>1.7237355852380502E-2</v>
      </c>
      <c r="AN25" s="45">
        <v>0.272409428162323</v>
      </c>
      <c r="AO25" s="45">
        <v>0.19618223993105943</v>
      </c>
      <c r="AP25" s="45">
        <v>8.4799289738947126E-2</v>
      </c>
      <c r="AQ25" s="45">
        <v>1.3025174563659153E-2</v>
      </c>
      <c r="AR25" s="45">
        <v>2.7883171705668917E-2</v>
      </c>
      <c r="AS25" s="45">
        <v>7.4971258860795617E-5</v>
      </c>
      <c r="AT25" s="45">
        <v>1.4269139193845343E-2</v>
      </c>
      <c r="AU25" s="45">
        <v>6.4299049884830703E-4</v>
      </c>
      <c r="AV25" s="45">
        <v>5.1336568490383212E-2</v>
      </c>
      <c r="AW25" s="45">
        <v>4.4674549956245806E-2</v>
      </c>
      <c r="AX25" s="45">
        <v>3.3226841386264694E-4</v>
      </c>
      <c r="AY25" s="45">
        <v>4.3558719781066988E-3</v>
      </c>
      <c r="AZ25" s="45">
        <v>1.1367416633498589E-2</v>
      </c>
      <c r="BA25" s="45">
        <v>5.4112507849360683E-2</v>
      </c>
      <c r="BB25" s="45">
        <v>0.37904902178945171</v>
      </c>
      <c r="BC25" s="24">
        <v>58</v>
      </c>
      <c r="BD25" s="29">
        <v>32</v>
      </c>
      <c r="BE25" s="30">
        <f>IF(BC25&lt;&gt;"",(459.67+BC25)/518.67,"")</f>
        <v>0.99807199182524553</v>
      </c>
      <c r="BF25" s="30">
        <v>0.91329794473934933</v>
      </c>
      <c r="BG25" s="30">
        <f>IF(BF25&lt;&gt;"",1/(BF25*SQRT(BE25)),"")</f>
        <v>1.0959899844867003</v>
      </c>
      <c r="BH25" s="31">
        <f>IF(BC25&lt;&gt;"",O25/SQRT(BE25),"")</f>
        <v>74.571922321352801</v>
      </c>
      <c r="BI25" s="32">
        <f>IF(BC25&lt;&gt;"",P25*BG25,"")</f>
        <v>5151.1529270874917</v>
      </c>
      <c r="BJ25" s="33">
        <f>IF(BC25&lt;&gt;"",0.4054+0.009348*BH25-0.0000656*BH25^2+0.0000004007*BH25^3,"")</f>
        <v>0.90386581446048386</v>
      </c>
      <c r="BK25" s="33">
        <f>IF(BC25&lt;&gt;"",BJ25*BE25,"")</f>
        <v>0.90212315378132291</v>
      </c>
      <c r="BL25" s="15"/>
    </row>
    <row r="26" spans="1:64" x14ac:dyDescent="0.3">
      <c r="A26" s="34"/>
      <c r="B26" s="35"/>
      <c r="C26" s="15"/>
      <c r="D26" s="36"/>
      <c r="E26" s="37"/>
      <c r="F26" s="38"/>
      <c r="G26" s="39"/>
      <c r="H26" s="39"/>
      <c r="I26" s="39"/>
      <c r="J26" s="39"/>
      <c r="K26" s="39"/>
      <c r="L26" s="39"/>
      <c r="M26" s="39"/>
      <c r="N26" s="39"/>
      <c r="O26" s="40"/>
      <c r="P26" s="40"/>
      <c r="Q26" s="41"/>
      <c r="R26" s="40"/>
      <c r="S26" s="42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3"/>
      <c r="AH26" s="43"/>
      <c r="AI26" s="43"/>
      <c r="AJ26" s="42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24"/>
      <c r="BD26" s="29"/>
      <c r="BE26" s="30"/>
      <c r="BF26" s="30"/>
      <c r="BG26" s="30"/>
      <c r="BH26" s="31"/>
      <c r="BI26" s="32"/>
      <c r="BJ26" s="33"/>
      <c r="BK26" s="33"/>
      <c r="BL26" s="15"/>
    </row>
    <row r="27" spans="1:64" x14ac:dyDescent="0.3">
      <c r="A27" s="34" t="s">
        <v>20</v>
      </c>
      <c r="B27" s="35">
        <v>40633</v>
      </c>
      <c r="C27" s="15">
        <v>65640</v>
      </c>
      <c r="D27" s="36">
        <v>0.04</v>
      </c>
      <c r="E27" s="37">
        <v>0.04</v>
      </c>
      <c r="F27" s="38">
        <v>20</v>
      </c>
      <c r="G27" s="39">
        <v>21</v>
      </c>
      <c r="H27" s="39">
        <v>482</v>
      </c>
      <c r="I27" s="39">
        <v>59</v>
      </c>
      <c r="J27" s="46">
        <v>727</v>
      </c>
      <c r="K27" s="39">
        <v>21</v>
      </c>
      <c r="L27" s="39">
        <v>492</v>
      </c>
      <c r="M27" s="39">
        <v>59</v>
      </c>
      <c r="N27" s="46">
        <v>719</v>
      </c>
      <c r="O27" s="40">
        <f t="shared" ref="O27:O60" si="6">IF(R27&lt;&gt;"",IF(R27&lt;1,G27,K27),"")</f>
        <v>21</v>
      </c>
      <c r="P27" s="40">
        <f t="shared" ref="P27:P60" si="7">IF(R27&lt;&gt;"",IF(R27&lt;1,J27,N27),"")</f>
        <v>719</v>
      </c>
      <c r="Q27" s="41" t="s">
        <v>17</v>
      </c>
      <c r="R27" s="40">
        <v>6</v>
      </c>
      <c r="S27" s="42">
        <v>23056.9</v>
      </c>
      <c r="T27" s="43">
        <v>907.85333333333313</v>
      </c>
      <c r="U27" s="43">
        <v>17.686000000000003</v>
      </c>
      <c r="V27" s="43">
        <v>15.387333333333332</v>
      </c>
      <c r="W27" s="43">
        <v>8.7173333333333307</v>
      </c>
      <c r="X27" s="43">
        <v>6.6700000000000008</v>
      </c>
      <c r="Y27" s="43">
        <v>154.65466666666669</v>
      </c>
      <c r="Z27" s="43">
        <v>2.8753333333333329</v>
      </c>
      <c r="AA27" s="43">
        <v>1.1333333333333336E-2</v>
      </c>
      <c r="AB27" s="43">
        <v>76.629683333333318</v>
      </c>
      <c r="AC27" s="43">
        <v>7.7246233333333354</v>
      </c>
      <c r="AD27" s="43">
        <v>2.204063333333333</v>
      </c>
      <c r="AE27" s="43">
        <v>1.2486666666666664</v>
      </c>
      <c r="AF27" s="44">
        <v>97.42735666666664</v>
      </c>
      <c r="AG27" s="43">
        <v>0.5667766666666666</v>
      </c>
      <c r="AH27" s="43">
        <v>3.2138933333333335</v>
      </c>
      <c r="AI27" s="43">
        <v>2.3232166666666663</v>
      </c>
      <c r="AJ27" s="42">
        <v>3057.8666666666668</v>
      </c>
      <c r="AK27" s="45">
        <v>97.807111369823545</v>
      </c>
      <c r="AL27" s="45">
        <v>3.6505024060731457</v>
      </c>
      <c r="AM27" s="45">
        <v>2.4579217461800338E-2</v>
      </c>
      <c r="AN27" s="45">
        <v>4.2258101311308083E-2</v>
      </c>
      <c r="AO27" s="45">
        <v>3.5712775009099688E-2</v>
      </c>
      <c r="AP27" s="45">
        <v>2.034190510862436E-2</v>
      </c>
      <c r="AQ27" s="45">
        <v>2.1061743932328385</v>
      </c>
      <c r="AR27" s="45">
        <v>3.3909955138148838E-2</v>
      </c>
      <c r="AS27" s="45">
        <v>6.0647843486312701E-5</v>
      </c>
      <c r="AT27" s="45">
        <v>0.24755555709895641</v>
      </c>
      <c r="AU27" s="45">
        <v>9.8135419045405847E-2</v>
      </c>
      <c r="AV27" s="45">
        <v>1.4337976660346566E-2</v>
      </c>
      <c r="AW27" s="45">
        <v>9.8262608503362544E-3</v>
      </c>
      <c r="AX27" s="45">
        <v>8.3558644833670037E-3</v>
      </c>
      <c r="AY27" s="45">
        <v>7.0548434491457118E-3</v>
      </c>
      <c r="AZ27" s="45">
        <v>8.9850041096581866E-3</v>
      </c>
      <c r="BA27" s="45">
        <v>1.5115716491700662E-2</v>
      </c>
      <c r="BB27" s="45">
        <v>0.34574590364176044</v>
      </c>
      <c r="BC27" s="24">
        <v>79</v>
      </c>
      <c r="BD27" s="29">
        <v>47</v>
      </c>
      <c r="BE27" s="30">
        <f t="shared" ref="BE27:BE60" si="8">IF(BC27&lt;&gt;"",(459.67+BC27)/518.67,"")</f>
        <v>1.0385601634950934</v>
      </c>
      <c r="BF27" s="30">
        <v>0.91602014427657552</v>
      </c>
      <c r="BG27" s="30">
        <f t="shared" ref="BG27:BG60" si="9">IF(BF27&lt;&gt;"",1/(BF27*SQRT(BE27)),"")</f>
        <v>1.0712211668241636</v>
      </c>
      <c r="BH27" s="31">
        <f t="shared" ref="BH27:BH60" si="10">IF(BC27&lt;&gt;"",O27/SQRT(BE27),"")</f>
        <v>20.606463523514229</v>
      </c>
      <c r="BI27" s="32">
        <f t="shared" ref="BI27:BI60" si="11">IF(BC27&lt;&gt;"",P27*BG27,"")</f>
        <v>770.20801894657359</v>
      </c>
      <c r="BJ27" s="33">
        <f t="shared" ref="BJ27:BJ60" si="12">IF(BC27&lt;&gt;"",0.4054+0.009348*BH27-0.0000656*BH27^2+0.0000004007*BH27^3,"")</f>
        <v>0.57367987708181878</v>
      </c>
      <c r="BK27" s="33">
        <f t="shared" ref="BK27:BK60" si="13">IF(BC27&lt;&gt;"",BJ27*BE27,"")</f>
        <v>0.59580106693593882</v>
      </c>
      <c r="BL27" s="15"/>
    </row>
    <row r="28" spans="1:64" x14ac:dyDescent="0.3">
      <c r="A28" s="34" t="s">
        <v>19</v>
      </c>
      <c r="B28" s="35">
        <v>40630</v>
      </c>
      <c r="C28" s="15"/>
      <c r="D28" s="36">
        <v>0.04</v>
      </c>
      <c r="E28" s="37">
        <v>0.04</v>
      </c>
      <c r="F28" s="38">
        <v>20</v>
      </c>
      <c r="G28" s="39">
        <v>21.5</v>
      </c>
      <c r="H28" s="39">
        <v>444</v>
      </c>
      <c r="I28" s="39">
        <v>59</v>
      </c>
      <c r="J28" s="46">
        <v>727</v>
      </c>
      <c r="K28" s="39">
        <v>21.5</v>
      </c>
      <c r="L28" s="39">
        <v>460</v>
      </c>
      <c r="M28" s="39">
        <v>59</v>
      </c>
      <c r="N28" s="46">
        <v>719</v>
      </c>
      <c r="O28" s="40">
        <f t="shared" si="6"/>
        <v>21.5</v>
      </c>
      <c r="P28" s="40">
        <f t="shared" si="7"/>
        <v>719</v>
      </c>
      <c r="Q28" s="41" t="s">
        <v>17</v>
      </c>
      <c r="R28" s="40">
        <v>6</v>
      </c>
      <c r="S28" s="42">
        <v>23842.6</v>
      </c>
      <c r="T28" s="43">
        <v>937.85033333333342</v>
      </c>
      <c r="U28" s="43">
        <v>19.615666666666673</v>
      </c>
      <c r="V28" s="43">
        <v>12.728333333333333</v>
      </c>
      <c r="W28" s="43">
        <v>0.61566666666666636</v>
      </c>
      <c r="X28" s="43">
        <v>12.112666666666668</v>
      </c>
      <c r="Y28" s="43">
        <v>194.43366666666665</v>
      </c>
      <c r="Z28" s="43">
        <v>1.2899999999999998</v>
      </c>
      <c r="AA28" s="43">
        <v>1.1756666666666664E-2</v>
      </c>
      <c r="AB28" s="43">
        <v>76.411956666666654</v>
      </c>
      <c r="AC28" s="43">
        <v>9.3811033333333356</v>
      </c>
      <c r="AD28" s="43">
        <v>1.7611699999999999</v>
      </c>
      <c r="AE28" s="43">
        <v>8.5186666666666661E-2</v>
      </c>
      <c r="AF28" s="44">
        <v>97.266833333333324</v>
      </c>
      <c r="AG28" s="43">
        <v>0.24561666666666662</v>
      </c>
      <c r="AH28" s="43">
        <v>3.2833533333333333</v>
      </c>
      <c r="AI28" s="43">
        <v>1.8563666666666665</v>
      </c>
      <c r="AJ28" s="42">
        <v>3052.0666666666666</v>
      </c>
      <c r="AK28" s="45">
        <v>85.403948871143712</v>
      </c>
      <c r="AL28" s="45">
        <v>3.0464444887352959</v>
      </c>
      <c r="AM28" s="45">
        <v>1.3308885632599453E-2</v>
      </c>
      <c r="AN28" s="45">
        <v>0.28815804252408855</v>
      </c>
      <c r="AO28" s="45">
        <v>1.006301981594452E-2</v>
      </c>
      <c r="AP28" s="45">
        <v>0.27922223670626367</v>
      </c>
      <c r="AQ28" s="45">
        <v>2.2945549990553218</v>
      </c>
      <c r="AR28" s="45">
        <v>2.0510720493742158E-2</v>
      </c>
      <c r="AS28" s="45">
        <v>5.0400693299372785E-5</v>
      </c>
      <c r="AT28" s="45">
        <v>0.49517902766499339</v>
      </c>
      <c r="AU28" s="45">
        <v>0.13204235340173731</v>
      </c>
      <c r="AV28" s="45">
        <v>4.4038041157228432E-2</v>
      </c>
      <c r="AW28" s="45">
        <v>1.5402044945582623E-3</v>
      </c>
      <c r="AX28" s="45">
        <v>2.3558545317385347E-2</v>
      </c>
      <c r="AY28" s="45">
        <v>4.2338604975416579E-3</v>
      </c>
      <c r="AZ28" s="45">
        <v>7.5826359411547651E-3</v>
      </c>
      <c r="BA28" s="45">
        <v>4.6420791516928128E-2</v>
      </c>
      <c r="BB28" s="45">
        <v>1.0482607379429247</v>
      </c>
      <c r="BC28" s="24">
        <v>63</v>
      </c>
      <c r="BD28" s="29">
        <v>37</v>
      </c>
      <c r="BE28" s="30">
        <f t="shared" si="8"/>
        <v>1.0077120326990188</v>
      </c>
      <c r="BF28" s="30">
        <v>0.91329794473934933</v>
      </c>
      <c r="BG28" s="30">
        <f t="shared" si="9"/>
        <v>1.090735121332236</v>
      </c>
      <c r="BH28" s="31">
        <f t="shared" si="10"/>
        <v>21.417572108206752</v>
      </c>
      <c r="BI28" s="32">
        <f t="shared" si="11"/>
        <v>784.23855223787768</v>
      </c>
      <c r="BJ28" s="33">
        <f t="shared" si="12"/>
        <v>0.57945661042772723</v>
      </c>
      <c r="BK28" s="33">
        <f t="shared" si="13"/>
        <v>0.58392539875500848</v>
      </c>
      <c r="BL28" s="15"/>
    </row>
    <row r="29" spans="1:64" x14ac:dyDescent="0.3">
      <c r="A29" s="34" t="s">
        <v>21</v>
      </c>
      <c r="B29" s="35">
        <v>40630</v>
      </c>
      <c r="C29" s="15">
        <v>72120</v>
      </c>
      <c r="D29" s="36">
        <v>0.04</v>
      </c>
      <c r="E29" s="37">
        <v>0.04</v>
      </c>
      <c r="F29" s="38">
        <v>20</v>
      </c>
      <c r="G29" s="39">
        <v>21.5</v>
      </c>
      <c r="H29" s="39">
        <v>474</v>
      </c>
      <c r="I29" s="39">
        <v>59</v>
      </c>
      <c r="J29" s="46">
        <v>727</v>
      </c>
      <c r="K29" s="39">
        <v>21</v>
      </c>
      <c r="L29" s="39">
        <v>487</v>
      </c>
      <c r="M29" s="39">
        <v>59</v>
      </c>
      <c r="N29" s="46">
        <v>719</v>
      </c>
      <c r="O29" s="40">
        <f t="shared" si="6"/>
        <v>21</v>
      </c>
      <c r="P29" s="40">
        <f t="shared" si="7"/>
        <v>719</v>
      </c>
      <c r="Q29" s="41" t="s">
        <v>17</v>
      </c>
      <c r="R29" s="40">
        <v>6</v>
      </c>
      <c r="S29" s="42">
        <v>23417.633333333335</v>
      </c>
      <c r="T29" s="43">
        <v>1227.6833333333334</v>
      </c>
      <c r="U29" s="43">
        <v>19.447666666666674</v>
      </c>
      <c r="V29" s="43">
        <v>13.302999999999999</v>
      </c>
      <c r="W29" s="43">
        <v>1.0176666666666667</v>
      </c>
      <c r="X29" s="43">
        <v>12.285333333333334</v>
      </c>
      <c r="Y29" s="43">
        <v>338.67133333333334</v>
      </c>
      <c r="Z29" s="43">
        <v>0.32566666666666672</v>
      </c>
      <c r="AA29" s="43">
        <v>1.1749999999999998E-2</v>
      </c>
      <c r="AB29" s="43">
        <v>99.96751666666664</v>
      </c>
      <c r="AC29" s="43">
        <v>16.325953333333327</v>
      </c>
      <c r="AD29" s="43">
        <v>1.8389766666666667</v>
      </c>
      <c r="AE29" s="43">
        <v>0.14067000000000002</v>
      </c>
      <c r="AF29" s="44">
        <v>96.018986666666663</v>
      </c>
      <c r="AG29" s="43">
        <v>6.1946666666666643E-2</v>
      </c>
      <c r="AH29" s="43">
        <v>3.2562866666666666</v>
      </c>
      <c r="AI29" s="43">
        <v>1.9383933333333332</v>
      </c>
      <c r="AJ29" s="42">
        <v>2996.0666666666666</v>
      </c>
      <c r="AK29" s="45">
        <v>109.96566339750932</v>
      </c>
      <c r="AL29" s="45">
        <v>6.1968336371319088</v>
      </c>
      <c r="AM29" s="45">
        <v>1.8510636892362924E-2</v>
      </c>
      <c r="AN29" s="45">
        <v>0.19534496454329578</v>
      </c>
      <c r="AO29" s="45">
        <v>7.2998976531949436E-2</v>
      </c>
      <c r="AP29" s="45">
        <v>0.13085220231452638</v>
      </c>
      <c r="AQ29" s="45">
        <v>1.7090322596178982</v>
      </c>
      <c r="AR29" s="45">
        <v>1.0400044208570939E-2</v>
      </c>
      <c r="AS29" s="45">
        <v>5.0854762771560451E-5</v>
      </c>
      <c r="AT29" s="45">
        <v>0.30198644190088064</v>
      </c>
      <c r="AU29" s="45">
        <v>4.8946520663449469E-2</v>
      </c>
      <c r="AV29" s="45">
        <v>2.3420145812634414E-2</v>
      </c>
      <c r="AW29" s="45">
        <v>9.8624383219958582E-3</v>
      </c>
      <c r="AX29" s="45">
        <v>1.1978162121799193E-2</v>
      </c>
      <c r="AY29" s="45">
        <v>1.8792392689290669E-3</v>
      </c>
      <c r="AZ29" s="45">
        <v>1.0203607655893199E-2</v>
      </c>
      <c r="BA29" s="45">
        <v>2.4694002250069493E-2</v>
      </c>
      <c r="BB29" s="45">
        <v>0.69149180728352078</v>
      </c>
      <c r="BC29" s="24">
        <v>63</v>
      </c>
      <c r="BD29" s="29">
        <v>42</v>
      </c>
      <c r="BE29" s="30">
        <f t="shared" si="8"/>
        <v>1.0077120326990188</v>
      </c>
      <c r="BF29" s="30">
        <v>0.91329794473934933</v>
      </c>
      <c r="BG29" s="30">
        <f t="shared" si="9"/>
        <v>1.090735121332236</v>
      </c>
      <c r="BH29" s="31">
        <f t="shared" si="10"/>
        <v>20.919489035922876</v>
      </c>
      <c r="BI29" s="32">
        <f t="shared" si="11"/>
        <v>784.23855223787768</v>
      </c>
      <c r="BJ29" s="33">
        <f t="shared" si="12"/>
        <v>0.57591554725596139</v>
      </c>
      <c r="BK29" s="33">
        <f t="shared" si="13"/>
        <v>0.58035702678827261</v>
      </c>
      <c r="BL29" s="15"/>
    </row>
    <row r="30" spans="1:64" x14ac:dyDescent="0.3">
      <c r="A30" s="34" t="s">
        <v>21</v>
      </c>
      <c r="B30" s="35">
        <v>40630</v>
      </c>
      <c r="C30" s="15">
        <v>78720.000000000015</v>
      </c>
      <c r="D30" s="36">
        <v>0.04</v>
      </c>
      <c r="E30" s="37">
        <v>0.04</v>
      </c>
      <c r="F30" s="38">
        <v>20</v>
      </c>
      <c r="G30" s="39">
        <v>21.5</v>
      </c>
      <c r="H30" s="39">
        <v>460</v>
      </c>
      <c r="I30" s="39">
        <v>59</v>
      </c>
      <c r="J30" s="46">
        <v>727</v>
      </c>
      <c r="K30" s="46">
        <v>21</v>
      </c>
      <c r="L30" s="46">
        <v>475</v>
      </c>
      <c r="M30" s="46">
        <v>59</v>
      </c>
      <c r="N30" s="46">
        <v>719</v>
      </c>
      <c r="O30" s="40">
        <f t="shared" si="6"/>
        <v>21</v>
      </c>
      <c r="P30" s="40">
        <f t="shared" si="7"/>
        <v>719</v>
      </c>
      <c r="Q30" s="41" t="s">
        <v>17</v>
      </c>
      <c r="R30" s="40">
        <v>6</v>
      </c>
      <c r="S30" s="42">
        <v>24695.466666666667</v>
      </c>
      <c r="T30" s="43">
        <v>1082.0266666666669</v>
      </c>
      <c r="U30" s="43">
        <v>19.066333333333326</v>
      </c>
      <c r="V30" s="43">
        <v>14.905666666666667</v>
      </c>
      <c r="W30" s="43">
        <v>0.65966666666666685</v>
      </c>
      <c r="X30" s="43">
        <v>14.245999999999997</v>
      </c>
      <c r="Y30" s="43">
        <v>149.86166666666665</v>
      </c>
      <c r="Z30" s="43">
        <v>1.3440000000000003</v>
      </c>
      <c r="AA30" s="43">
        <v>1.2189999999999999E-2</v>
      </c>
      <c r="AB30" s="43">
        <v>84.890806666666677</v>
      </c>
      <c r="AC30" s="43">
        <v>6.9692166666666688</v>
      </c>
      <c r="AD30" s="43">
        <v>1.9877433333333334</v>
      </c>
      <c r="AE30" s="43">
        <v>8.7973333333333306E-2</v>
      </c>
      <c r="AF30" s="44">
        <v>97.308820000000011</v>
      </c>
      <c r="AG30" s="43">
        <v>0.24662333333333339</v>
      </c>
      <c r="AH30" s="43">
        <v>3.3775733333333333</v>
      </c>
      <c r="AI30" s="43">
        <v>2.0951966666666668</v>
      </c>
      <c r="AJ30" s="42">
        <v>3043.8666666666668</v>
      </c>
      <c r="AK30" s="45">
        <v>223.78988503436813</v>
      </c>
      <c r="AL30" s="45">
        <v>3.7605881172885565</v>
      </c>
      <c r="AM30" s="45">
        <v>6.4406218019227052E-2</v>
      </c>
      <c r="AN30" s="45">
        <v>0.18644927817877299</v>
      </c>
      <c r="AO30" s="45">
        <v>1.7116907014619407E-2</v>
      </c>
      <c r="AP30" s="45">
        <v>0.17016422088427322</v>
      </c>
      <c r="AQ30" s="45">
        <v>2.809322023174464</v>
      </c>
      <c r="AR30" s="45">
        <v>2.5542392078727633E-2</v>
      </c>
      <c r="AS30" s="45">
        <v>1.093870067301383E-4</v>
      </c>
      <c r="AT30" s="45">
        <v>0.93595769058954092</v>
      </c>
      <c r="AU30" s="45">
        <v>0.14793858717280692</v>
      </c>
      <c r="AV30" s="45">
        <v>2.5690272992648071E-2</v>
      </c>
      <c r="AW30" s="45">
        <v>2.3670049944345632E-3</v>
      </c>
      <c r="AX30" s="45">
        <v>3.1252844284354153E-2</v>
      </c>
      <c r="AY30" s="45">
        <v>4.6109826414269042E-3</v>
      </c>
      <c r="AZ30" s="45">
        <v>1.9965918087016955E-2</v>
      </c>
      <c r="BA30" s="45">
        <v>2.7078869269589904E-2</v>
      </c>
      <c r="BB30" s="45">
        <v>1.4319827906241323</v>
      </c>
      <c r="BC30" s="24">
        <v>62</v>
      </c>
      <c r="BD30" s="29">
        <v>42</v>
      </c>
      <c r="BE30" s="30">
        <f t="shared" si="8"/>
        <v>1.0057840245242642</v>
      </c>
      <c r="BF30" s="30">
        <v>0.91329794473934933</v>
      </c>
      <c r="BG30" s="30">
        <f t="shared" si="9"/>
        <v>1.0917800471556116</v>
      </c>
      <c r="BH30" s="31">
        <f t="shared" si="10"/>
        <v>20.93952993666765</v>
      </c>
      <c r="BI30" s="32">
        <f t="shared" si="11"/>
        <v>784.98985390488474</v>
      </c>
      <c r="BJ30" s="33">
        <f t="shared" si="12"/>
        <v>0.57605841125248347</v>
      </c>
      <c r="BK30" s="33">
        <f t="shared" si="13"/>
        <v>0.57939034723057647</v>
      </c>
      <c r="BL30" s="15"/>
    </row>
    <row r="31" spans="1:64" x14ac:dyDescent="0.3">
      <c r="A31" s="34" t="s">
        <v>21</v>
      </c>
      <c r="B31" s="35">
        <v>40630</v>
      </c>
      <c r="C31" s="15">
        <v>76140.000000000015</v>
      </c>
      <c r="D31" s="36">
        <v>7.0000000000000007E-2</v>
      </c>
      <c r="E31" s="37">
        <v>7.0000000000000007E-2</v>
      </c>
      <c r="F31" s="38">
        <v>25</v>
      </c>
      <c r="G31" s="39">
        <v>25</v>
      </c>
      <c r="H31" s="39">
        <v>455</v>
      </c>
      <c r="I31" s="39">
        <v>65</v>
      </c>
      <c r="J31" s="39">
        <v>800</v>
      </c>
      <c r="K31" s="39">
        <v>25</v>
      </c>
      <c r="L31" s="39">
        <v>465</v>
      </c>
      <c r="M31" s="39">
        <v>65</v>
      </c>
      <c r="N31" s="39">
        <v>800</v>
      </c>
      <c r="O31" s="40">
        <f t="shared" si="6"/>
        <v>25</v>
      </c>
      <c r="P31" s="40">
        <f t="shared" si="7"/>
        <v>800</v>
      </c>
      <c r="Q31" s="41" t="s">
        <v>17</v>
      </c>
      <c r="R31" s="40">
        <v>6</v>
      </c>
      <c r="S31" s="42">
        <v>22536.433333333334</v>
      </c>
      <c r="T31" s="43">
        <v>651.21399999999994</v>
      </c>
      <c r="U31" s="43">
        <v>19.474000000000007</v>
      </c>
      <c r="V31" s="43">
        <v>16.582000000000004</v>
      </c>
      <c r="W31" s="43">
        <v>1.5590000000000002</v>
      </c>
      <c r="X31" s="43">
        <v>15.022999999999996</v>
      </c>
      <c r="Y31" s="43">
        <v>72.079333333333338</v>
      </c>
      <c r="Z31" s="43">
        <v>1.3273333333333333</v>
      </c>
      <c r="AA31" s="43">
        <v>1.0923333333333334E-2</v>
      </c>
      <c r="AB31" s="43">
        <v>57.034170000000003</v>
      </c>
      <c r="AC31" s="43">
        <v>3.7332066666666668</v>
      </c>
      <c r="AD31" s="43">
        <v>2.4628566666666658</v>
      </c>
      <c r="AE31" s="43">
        <v>0.2315433333333333</v>
      </c>
      <c r="AF31" s="44">
        <v>98.286846666666662</v>
      </c>
      <c r="AG31" s="43">
        <v>0.27133333333333337</v>
      </c>
      <c r="AH31" s="43">
        <v>3.1523200000000005</v>
      </c>
      <c r="AI31" s="43">
        <v>2.5959966666666663</v>
      </c>
      <c r="AJ31" s="42">
        <v>3101.1</v>
      </c>
      <c r="AK31" s="45">
        <v>57.084742410703221</v>
      </c>
      <c r="AL31" s="45">
        <v>3.0751692972812097</v>
      </c>
      <c r="AM31" s="45">
        <v>1.0034423509719431E-2</v>
      </c>
      <c r="AN31" s="45">
        <v>6.4401756240777694E-2</v>
      </c>
      <c r="AO31" s="45">
        <v>1.9000907419347672E-2</v>
      </c>
      <c r="AP31" s="45">
        <v>4.6024730983124137E-2</v>
      </c>
      <c r="AQ31" s="45">
        <v>0.98610670658987376</v>
      </c>
      <c r="AR31" s="45">
        <v>2.0160277319749256E-2</v>
      </c>
      <c r="AS31" s="45">
        <v>4.3018306715207371E-5</v>
      </c>
      <c r="AT31" s="45">
        <v>0.37095481939701458</v>
      </c>
      <c r="AU31" s="45">
        <v>5.2090967734725706E-2</v>
      </c>
      <c r="AV31" s="45">
        <v>6.2772541401659313E-3</v>
      </c>
      <c r="AW31" s="45">
        <v>2.3979421254028683E-3</v>
      </c>
      <c r="AX31" s="45">
        <v>1.0253266370497796E-2</v>
      </c>
      <c r="AY31" s="45">
        <v>4.0662897884531238E-3</v>
      </c>
      <c r="AZ31" s="45">
        <v>4.9925047269157767E-3</v>
      </c>
      <c r="BA31" s="45">
        <v>6.6123439077246061E-3</v>
      </c>
      <c r="BB31" s="45">
        <v>0.66176357899385696</v>
      </c>
      <c r="BC31" s="24">
        <v>63</v>
      </c>
      <c r="BD31" s="29">
        <v>42</v>
      </c>
      <c r="BE31" s="30">
        <f t="shared" si="8"/>
        <v>1.0077120326990188</v>
      </c>
      <c r="BF31" s="30">
        <v>0.91329794473934933</v>
      </c>
      <c r="BG31" s="30">
        <f t="shared" si="9"/>
        <v>1.090735121332236</v>
      </c>
      <c r="BH31" s="31">
        <f t="shared" si="10"/>
        <v>24.904153614193898</v>
      </c>
      <c r="BI31" s="32">
        <f t="shared" si="11"/>
        <v>872.58809706578882</v>
      </c>
      <c r="BJ31" s="33">
        <f t="shared" si="12"/>
        <v>0.60370700413221456</v>
      </c>
      <c r="BK31" s="33">
        <f t="shared" si="13"/>
        <v>0.60836281228870881</v>
      </c>
      <c r="BL31" s="15"/>
    </row>
    <row r="32" spans="1:64" x14ac:dyDescent="0.3">
      <c r="A32" s="34" t="s">
        <v>21</v>
      </c>
      <c r="B32" s="35">
        <v>40630</v>
      </c>
      <c r="C32" s="15"/>
      <c r="D32" s="36">
        <v>7.0000000000000007E-2</v>
      </c>
      <c r="E32" s="37">
        <v>7.0000000000000007E-2</v>
      </c>
      <c r="F32" s="38">
        <v>25</v>
      </c>
      <c r="G32" s="39">
        <v>25</v>
      </c>
      <c r="H32" s="39">
        <v>445</v>
      </c>
      <c r="I32" s="39">
        <v>65</v>
      </c>
      <c r="J32" s="39">
        <v>800</v>
      </c>
      <c r="K32" s="39">
        <v>25</v>
      </c>
      <c r="L32" s="39">
        <v>460</v>
      </c>
      <c r="M32" s="39">
        <v>66</v>
      </c>
      <c r="N32" s="39">
        <v>800</v>
      </c>
      <c r="O32" s="40">
        <f t="shared" si="6"/>
        <v>25</v>
      </c>
      <c r="P32" s="40">
        <f t="shared" si="7"/>
        <v>800</v>
      </c>
      <c r="Q32" s="41" t="s">
        <v>17</v>
      </c>
      <c r="R32" s="40">
        <v>6</v>
      </c>
      <c r="S32" s="42">
        <v>24017.466666666667</v>
      </c>
      <c r="T32" s="43">
        <v>605.52466666666669</v>
      </c>
      <c r="U32" s="43">
        <v>19.210333333333335</v>
      </c>
      <c r="V32" s="43">
        <v>18.731333333333332</v>
      </c>
      <c r="W32" s="43">
        <v>2.2180000000000004</v>
      </c>
      <c r="X32" s="43">
        <v>16.513333333333332</v>
      </c>
      <c r="Y32" s="43">
        <v>63.237666666666662</v>
      </c>
      <c r="Z32" s="43">
        <v>1.3833333333333333</v>
      </c>
      <c r="AA32" s="43">
        <v>1.1603333333333332E-2</v>
      </c>
      <c r="AB32" s="43">
        <v>49.928693333333328</v>
      </c>
      <c r="AC32" s="43">
        <v>3.0878133333333335</v>
      </c>
      <c r="AD32" s="43">
        <v>2.6227733333333338</v>
      </c>
      <c r="AE32" s="43">
        <v>0.31054999999999999</v>
      </c>
      <c r="AF32" s="44">
        <v>98.518300000000025</v>
      </c>
      <c r="AG32" s="43">
        <v>0.2666</v>
      </c>
      <c r="AH32" s="43">
        <v>3.2827466666666667</v>
      </c>
      <c r="AI32" s="43">
        <v>2.7645733333333333</v>
      </c>
      <c r="AJ32" s="42">
        <v>3111.4666666666667</v>
      </c>
      <c r="AK32" s="45">
        <v>57.693442724029495</v>
      </c>
      <c r="AL32" s="45">
        <v>2.8841286657981371</v>
      </c>
      <c r="AM32" s="45">
        <v>1.0980651740387388E-2</v>
      </c>
      <c r="AN32" s="45">
        <v>9.7652915747677843E-2</v>
      </c>
      <c r="AO32" s="45">
        <v>7.4343100229417425E-2</v>
      </c>
      <c r="AP32" s="45">
        <v>2.4821199689438692E-2</v>
      </c>
      <c r="AQ32" s="45">
        <v>1.8467299773374379</v>
      </c>
      <c r="AR32" s="45">
        <v>1.899788251963578E-2</v>
      </c>
      <c r="AS32" s="45">
        <v>1.8257418583505756E-5</v>
      </c>
      <c r="AT32" s="45">
        <v>0.3230498466216829</v>
      </c>
      <c r="AU32" s="45">
        <v>9.3411214468635054E-2</v>
      </c>
      <c r="AV32" s="45">
        <v>1.0707391366950991E-2</v>
      </c>
      <c r="AW32" s="45">
        <v>9.9734042885791189E-3</v>
      </c>
      <c r="AX32" s="45">
        <v>1.6134264245964782E-2</v>
      </c>
      <c r="AY32" s="45">
        <v>3.8218067581383157E-3</v>
      </c>
      <c r="AZ32" s="45">
        <v>5.1185755920913822E-3</v>
      </c>
      <c r="BA32" s="45">
        <v>1.1273953299020955E-2</v>
      </c>
      <c r="BB32" s="45">
        <v>0.68144538746105998</v>
      </c>
      <c r="BC32" s="24">
        <v>62</v>
      </c>
      <c r="BD32" s="29">
        <v>42</v>
      </c>
      <c r="BE32" s="30">
        <f t="shared" si="8"/>
        <v>1.0057840245242642</v>
      </c>
      <c r="BF32" s="30">
        <v>0.91329794473934933</v>
      </c>
      <c r="BG32" s="30">
        <f t="shared" si="9"/>
        <v>1.0917800471556116</v>
      </c>
      <c r="BH32" s="31">
        <f t="shared" si="10"/>
        <v>24.928011829366248</v>
      </c>
      <c r="BI32" s="32">
        <f t="shared" si="11"/>
        <v>873.42403772448927</v>
      </c>
      <c r="BJ32" s="33">
        <f t="shared" si="12"/>
        <v>0.60386984330096605</v>
      </c>
      <c r="BK32" s="33">
        <f t="shared" si="13"/>
        <v>0.60736264128408246</v>
      </c>
      <c r="BL32" s="15"/>
    </row>
    <row r="33" spans="1:64" x14ac:dyDescent="0.3">
      <c r="A33" s="34" t="s">
        <v>20</v>
      </c>
      <c r="B33" s="35">
        <v>40633</v>
      </c>
      <c r="C33" s="15">
        <v>69600</v>
      </c>
      <c r="D33" s="36">
        <v>7.0000000000000007E-2</v>
      </c>
      <c r="E33" s="37">
        <v>7.0000000000000007E-2</v>
      </c>
      <c r="F33" s="38">
        <v>25</v>
      </c>
      <c r="G33" s="39">
        <v>25.5</v>
      </c>
      <c r="H33" s="39">
        <v>468</v>
      </c>
      <c r="I33" s="39">
        <v>63</v>
      </c>
      <c r="J33" s="39">
        <v>847</v>
      </c>
      <c r="K33" s="39">
        <v>25</v>
      </c>
      <c r="L33" s="39">
        <v>471</v>
      </c>
      <c r="M33" s="39">
        <v>63</v>
      </c>
      <c r="N33" s="39">
        <v>847</v>
      </c>
      <c r="O33" s="40">
        <f t="shared" si="6"/>
        <v>25</v>
      </c>
      <c r="P33" s="40">
        <f t="shared" si="7"/>
        <v>847</v>
      </c>
      <c r="Q33" s="41" t="s">
        <v>17</v>
      </c>
      <c r="R33" s="40">
        <v>6</v>
      </c>
      <c r="S33" s="42">
        <v>21572.766666666666</v>
      </c>
      <c r="T33" s="43">
        <v>524.81799999999998</v>
      </c>
      <c r="U33" s="43">
        <v>17.958666666666666</v>
      </c>
      <c r="V33" s="43">
        <v>18.055333333333337</v>
      </c>
      <c r="W33" s="43">
        <v>9.0579999999999981</v>
      </c>
      <c r="X33" s="43">
        <v>8.9973333333333319</v>
      </c>
      <c r="Y33" s="43">
        <v>61.848333333333336</v>
      </c>
      <c r="Z33" s="43">
        <v>2.6369999999999996</v>
      </c>
      <c r="AA33" s="43">
        <v>1.0410000000000003E-2</v>
      </c>
      <c r="AB33" s="43">
        <v>48.282379999999996</v>
      </c>
      <c r="AC33" s="43">
        <v>3.3618266666666661</v>
      </c>
      <c r="AD33" s="43">
        <v>2.8140266666666673</v>
      </c>
      <c r="AE33" s="43">
        <v>1.4117299999999997</v>
      </c>
      <c r="AF33" s="44">
        <v>98.529576666666657</v>
      </c>
      <c r="AG33" s="43">
        <v>0.56570999999999994</v>
      </c>
      <c r="AH33" s="43">
        <v>3.0548466666666667</v>
      </c>
      <c r="AI33" s="43">
        <v>2.9661333333333331</v>
      </c>
      <c r="AJ33" s="42">
        <v>3118.1666666666665</v>
      </c>
      <c r="AK33" s="45">
        <v>123.0544267957369</v>
      </c>
      <c r="AL33" s="45">
        <v>5.496882752982323</v>
      </c>
      <c r="AM33" s="45">
        <v>2.2702473408211434E-2</v>
      </c>
      <c r="AN33" s="45">
        <v>0.12272012827999114</v>
      </c>
      <c r="AO33" s="45">
        <v>8.2562411084814671E-2</v>
      </c>
      <c r="AP33" s="45">
        <v>4.2744899541133745E-2</v>
      </c>
      <c r="AQ33" s="45">
        <v>2.9639815757876566</v>
      </c>
      <c r="AR33" s="45">
        <v>2.7183920196347293E-2</v>
      </c>
      <c r="AS33" s="45">
        <v>6.6176357899385934E-5</v>
      </c>
      <c r="AT33" s="45">
        <v>0.64058012468222614</v>
      </c>
      <c r="AU33" s="45">
        <v>0.17043675322705409</v>
      </c>
      <c r="AV33" s="45">
        <v>1.3493802749546832E-2</v>
      </c>
      <c r="AW33" s="45">
        <v>8.797419292434383E-3</v>
      </c>
      <c r="AX33" s="45">
        <v>3.1257304617545272E-2</v>
      </c>
      <c r="AY33" s="45">
        <v>6.8005755334535414E-3</v>
      </c>
      <c r="AZ33" s="45">
        <v>1.1123746991299118E-2</v>
      </c>
      <c r="BA33" s="45">
        <v>1.422635566131744E-2</v>
      </c>
      <c r="BB33" s="45">
        <v>1.2887666740841361</v>
      </c>
      <c r="BC33" s="24">
        <v>83</v>
      </c>
      <c r="BD33" s="29">
        <v>42</v>
      </c>
      <c r="BE33" s="30">
        <f t="shared" si="8"/>
        <v>1.0462721961941122</v>
      </c>
      <c r="BF33" s="30">
        <v>0.91602014427657552</v>
      </c>
      <c r="BG33" s="30">
        <f t="shared" si="9"/>
        <v>1.0672658995042714</v>
      </c>
      <c r="BH33" s="31">
        <f t="shared" si="10"/>
        <v>24.440926581134296</v>
      </c>
      <c r="BI33" s="32">
        <f t="shared" si="11"/>
        <v>903.97421688011787</v>
      </c>
      <c r="BJ33" s="33">
        <f t="shared" si="12"/>
        <v>0.6005372602893444</v>
      </c>
      <c r="BK33" s="33">
        <f t="shared" si="13"/>
        <v>0.62832543821932751</v>
      </c>
      <c r="BL33" s="15"/>
    </row>
    <row r="34" spans="1:64" x14ac:dyDescent="0.3">
      <c r="A34" s="34" t="s">
        <v>19</v>
      </c>
      <c r="B34" s="35">
        <v>40630</v>
      </c>
      <c r="C34" s="15"/>
      <c r="D34" s="36">
        <v>7.0000000000000007E-2</v>
      </c>
      <c r="E34" s="37">
        <v>7.0000000000000007E-2</v>
      </c>
      <c r="F34" s="38">
        <v>25</v>
      </c>
      <c r="G34" s="39">
        <v>25</v>
      </c>
      <c r="H34" s="39">
        <v>440</v>
      </c>
      <c r="I34" s="39">
        <v>62</v>
      </c>
      <c r="J34" s="39">
        <v>900</v>
      </c>
      <c r="K34" s="39">
        <v>25</v>
      </c>
      <c r="L34" s="39">
        <v>456</v>
      </c>
      <c r="M34" s="39">
        <v>63</v>
      </c>
      <c r="N34" s="39">
        <v>900</v>
      </c>
      <c r="O34" s="40">
        <f t="shared" si="6"/>
        <v>25</v>
      </c>
      <c r="P34" s="40">
        <f t="shared" si="7"/>
        <v>900</v>
      </c>
      <c r="Q34" s="41" t="s">
        <v>17</v>
      </c>
      <c r="R34" s="40">
        <v>6</v>
      </c>
      <c r="S34" s="42">
        <v>22559.366666666665</v>
      </c>
      <c r="T34" s="43">
        <v>572.77033333333327</v>
      </c>
      <c r="U34" s="43">
        <v>19.849666666666675</v>
      </c>
      <c r="V34" s="43">
        <v>16.577666666666666</v>
      </c>
      <c r="W34" s="43">
        <v>2.3383333333333329</v>
      </c>
      <c r="X34" s="43">
        <v>14.239333333333338</v>
      </c>
      <c r="Y34" s="43">
        <v>77.224333333333348</v>
      </c>
      <c r="Z34" s="43">
        <v>1.2133333333333334</v>
      </c>
      <c r="AA34" s="43">
        <v>1.0900000000000002E-2</v>
      </c>
      <c r="AB34" s="43">
        <v>50.27358000000001</v>
      </c>
      <c r="AC34" s="43">
        <v>4.0082933333333335</v>
      </c>
      <c r="AD34" s="43">
        <v>2.4674800000000001</v>
      </c>
      <c r="AE34" s="43">
        <v>0.34803666666666672</v>
      </c>
      <c r="AF34" s="44">
        <v>98.418153333333336</v>
      </c>
      <c r="AG34" s="43">
        <v>0.24855999999999995</v>
      </c>
      <c r="AH34" s="43">
        <v>3.1468133333333328</v>
      </c>
      <c r="AI34" s="43">
        <v>2.6008533333333337</v>
      </c>
      <c r="AJ34" s="42">
        <v>3110.9333333333334</v>
      </c>
      <c r="AK34" s="45">
        <v>35.428882950835124</v>
      </c>
      <c r="AL34" s="45">
        <v>1.5753718408194206</v>
      </c>
      <c r="AM34" s="45">
        <v>5.5605341676755425E-3</v>
      </c>
      <c r="AN34" s="45">
        <v>4.8614126890579284E-2</v>
      </c>
      <c r="AO34" s="45">
        <v>6.3250096542571896E-2</v>
      </c>
      <c r="AP34" s="45">
        <v>2.4765567494675234E-2</v>
      </c>
      <c r="AQ34" s="45">
        <v>1.4251308066594723</v>
      </c>
      <c r="AR34" s="45">
        <v>2.0733669657618865E-2</v>
      </c>
      <c r="AS34" s="45">
        <v>1.7643790169011568E-18</v>
      </c>
      <c r="AT34" s="45">
        <v>0.16075402799694152</v>
      </c>
      <c r="AU34" s="45">
        <v>7.8946917711158957E-2</v>
      </c>
      <c r="AV34" s="45">
        <v>4.4848711202795473E-3</v>
      </c>
      <c r="AW34" s="45">
        <v>8.9974894327225496E-3</v>
      </c>
      <c r="AX34" s="45">
        <v>9.7501806644023671E-3</v>
      </c>
      <c r="AY34" s="45">
        <v>4.0956326613298382E-3</v>
      </c>
      <c r="AZ34" s="45">
        <v>3.3258375489940623E-3</v>
      </c>
      <c r="BA34" s="45">
        <v>4.7098380771151329E-3</v>
      </c>
      <c r="BB34" s="45">
        <v>0.36514837167011066</v>
      </c>
      <c r="BC34" s="24">
        <v>64</v>
      </c>
      <c r="BD34" s="29">
        <v>37</v>
      </c>
      <c r="BE34" s="30">
        <f t="shared" si="8"/>
        <v>1.0096400408737736</v>
      </c>
      <c r="BF34" s="30">
        <v>0.91329794473934933</v>
      </c>
      <c r="BG34" s="30">
        <f t="shared" si="9"/>
        <v>1.0896931900244151</v>
      </c>
      <c r="BH34" s="31">
        <f t="shared" si="10"/>
        <v>24.88036377114409</v>
      </c>
      <c r="BI34" s="32">
        <f t="shared" si="11"/>
        <v>980.72387102197365</v>
      </c>
      <c r="BJ34" s="33">
        <f t="shared" si="12"/>
        <v>0.6035445911977515</v>
      </c>
      <c r="BK34" s="33">
        <f t="shared" si="13"/>
        <v>0.60936278572604274</v>
      </c>
      <c r="BL34" s="15"/>
    </row>
    <row r="35" spans="1:64" x14ac:dyDescent="0.3">
      <c r="A35" s="34" t="s">
        <v>20</v>
      </c>
      <c r="B35" s="35">
        <v>40633</v>
      </c>
      <c r="C35" s="15">
        <v>66900</v>
      </c>
      <c r="D35" s="36">
        <v>7.0000000000000007E-2</v>
      </c>
      <c r="E35" s="37">
        <v>7.0000000000000007E-2</v>
      </c>
      <c r="F35" s="38">
        <v>25</v>
      </c>
      <c r="G35" s="39">
        <v>25.5</v>
      </c>
      <c r="H35" s="39">
        <v>468</v>
      </c>
      <c r="I35" s="39">
        <v>62</v>
      </c>
      <c r="J35" s="39">
        <v>907</v>
      </c>
      <c r="K35" s="39">
        <v>25.5</v>
      </c>
      <c r="L35" s="39">
        <v>465</v>
      </c>
      <c r="M35" s="39">
        <v>64</v>
      </c>
      <c r="N35" s="39">
        <v>926</v>
      </c>
      <c r="O35" s="40">
        <f t="shared" si="6"/>
        <v>25.5</v>
      </c>
      <c r="P35" s="40">
        <f t="shared" si="7"/>
        <v>926</v>
      </c>
      <c r="Q35" s="41" t="s">
        <v>17</v>
      </c>
      <c r="R35" s="40">
        <v>6</v>
      </c>
      <c r="S35" s="42">
        <v>23226.133333333335</v>
      </c>
      <c r="T35" s="43">
        <v>542.60733333333326</v>
      </c>
      <c r="U35" s="43">
        <v>17.696333333333335</v>
      </c>
      <c r="V35" s="43">
        <v>19.644666666666662</v>
      </c>
      <c r="W35" s="43">
        <v>10.823666666666668</v>
      </c>
      <c r="X35" s="43">
        <v>8.8209999999999997</v>
      </c>
      <c r="Y35" s="43">
        <v>63.512666666666682</v>
      </c>
      <c r="Z35" s="43">
        <v>2.6746666666666665</v>
      </c>
      <c r="AA35" s="43">
        <v>1.1196666666666669E-2</v>
      </c>
      <c r="AB35" s="43">
        <v>46.374579999999995</v>
      </c>
      <c r="AC35" s="43">
        <v>3.2110766666666657</v>
      </c>
      <c r="AD35" s="43">
        <v>2.848323333333334</v>
      </c>
      <c r="AE35" s="43">
        <v>1.5693933333333332</v>
      </c>
      <c r="AF35" s="44">
        <v>98.58946333333337</v>
      </c>
      <c r="AG35" s="43">
        <v>0.53379333333333334</v>
      </c>
      <c r="AH35" s="43">
        <v>3.2057199999999995</v>
      </c>
      <c r="AI35" s="43">
        <v>3.0022966666666662</v>
      </c>
      <c r="AJ35" s="42">
        <v>3118.1</v>
      </c>
      <c r="AK35" s="45">
        <v>206.61704261475651</v>
      </c>
      <c r="AL35" s="45">
        <v>9.4678260743858225</v>
      </c>
      <c r="AM35" s="45">
        <v>1.8473342085721E-2</v>
      </c>
      <c r="AN35" s="45">
        <v>0.2297785040417209</v>
      </c>
      <c r="AO35" s="45">
        <v>9.1632072887222069E-2</v>
      </c>
      <c r="AP35" s="45">
        <v>0.1420381201868906</v>
      </c>
      <c r="AQ35" s="45">
        <v>4.6961818191119731</v>
      </c>
      <c r="AR35" s="45">
        <v>3.7941273435205855E-2</v>
      </c>
      <c r="AS35" s="45">
        <v>1.098065174038762E-4</v>
      </c>
      <c r="AT35" s="45">
        <v>1.1870878549832877</v>
      </c>
      <c r="AU35" s="45">
        <v>0.23326382973871354</v>
      </c>
      <c r="AV35" s="45">
        <v>2.4148073148423457E-2</v>
      </c>
      <c r="AW35" s="45">
        <v>1.2097931807668135E-2</v>
      </c>
      <c r="AX35" s="45">
        <v>3.9235834108133284E-2</v>
      </c>
      <c r="AY35" s="45">
        <v>8.1721956418820182E-3</v>
      </c>
      <c r="AZ35" s="45">
        <v>1.7781419981309814E-2</v>
      </c>
      <c r="BA35" s="45">
        <v>2.5454536664052799E-2</v>
      </c>
      <c r="BB35" s="45">
        <v>1.8070742212118029</v>
      </c>
      <c r="BC35" s="24">
        <v>79</v>
      </c>
      <c r="BD35" s="29">
        <v>47</v>
      </c>
      <c r="BE35" s="30">
        <f t="shared" si="8"/>
        <v>1.0385601634950934</v>
      </c>
      <c r="BF35" s="30">
        <v>0.91602014427657552</v>
      </c>
      <c r="BG35" s="30">
        <f t="shared" si="9"/>
        <v>1.0712211668241636</v>
      </c>
      <c r="BH35" s="31">
        <f t="shared" si="10"/>
        <v>25.02213427855299</v>
      </c>
      <c r="BI35" s="32">
        <f t="shared" si="11"/>
        <v>991.95080047917543</v>
      </c>
      <c r="BJ35" s="33">
        <f t="shared" si="12"/>
        <v>0.6045118606511054</v>
      </c>
      <c r="BK35" s="33">
        <f t="shared" si="13"/>
        <v>0.62782193683253518</v>
      </c>
      <c r="BL35" s="15"/>
    </row>
    <row r="36" spans="1:64" x14ac:dyDescent="0.3">
      <c r="A36" s="34" t="s">
        <v>19</v>
      </c>
      <c r="B36" s="35">
        <v>40630</v>
      </c>
      <c r="C36" s="15">
        <v>61860</v>
      </c>
      <c r="D36" s="36">
        <v>0.3</v>
      </c>
      <c r="E36" s="37">
        <v>0.3</v>
      </c>
      <c r="F36" s="38">
        <v>52.5</v>
      </c>
      <c r="G36" s="39">
        <v>52</v>
      </c>
      <c r="H36" s="39">
        <v>490</v>
      </c>
      <c r="I36" s="39">
        <v>81</v>
      </c>
      <c r="J36" s="39">
        <v>2100</v>
      </c>
      <c r="K36" s="39">
        <v>52</v>
      </c>
      <c r="L36" s="39">
        <v>477</v>
      </c>
      <c r="M36" s="39">
        <v>81</v>
      </c>
      <c r="N36" s="39">
        <v>2100</v>
      </c>
      <c r="O36" s="40">
        <f t="shared" si="6"/>
        <v>52</v>
      </c>
      <c r="P36" s="40">
        <f t="shared" si="7"/>
        <v>2100</v>
      </c>
      <c r="Q36" s="41" t="s">
        <v>17</v>
      </c>
      <c r="R36" s="40">
        <v>6</v>
      </c>
      <c r="S36" s="42">
        <v>24459.666666666668</v>
      </c>
      <c r="T36" s="43">
        <v>82.792333333333318</v>
      </c>
      <c r="U36" s="43">
        <v>19.610333333333344</v>
      </c>
      <c r="V36" s="43">
        <v>46.255333333333347</v>
      </c>
      <c r="W36" s="43">
        <v>36.277333333333338</v>
      </c>
      <c r="X36" s="43">
        <v>9.9779999999999998</v>
      </c>
      <c r="Y36" s="43">
        <v>5.155333333333334</v>
      </c>
      <c r="Z36" s="43">
        <v>1.5610000000000002</v>
      </c>
      <c r="AA36" s="43">
        <v>1.1500000000000005E-2</v>
      </c>
      <c r="AB36" s="43">
        <v>6.8662966666666678</v>
      </c>
      <c r="AC36" s="43">
        <v>0.25317666666666661</v>
      </c>
      <c r="AD36" s="43">
        <v>6.5143033333333333</v>
      </c>
      <c r="AE36" s="43">
        <v>5.1090600000000013</v>
      </c>
      <c r="AF36" s="44">
        <v>99.813383333333334</v>
      </c>
      <c r="AG36" s="43">
        <v>0.30266333333333334</v>
      </c>
      <c r="AH36" s="43">
        <v>3.2816733333333326</v>
      </c>
      <c r="AI36" s="43">
        <v>6.8664499999999986</v>
      </c>
      <c r="AJ36" s="42">
        <v>3187</v>
      </c>
      <c r="AK36" s="45">
        <v>21.621083793641407</v>
      </c>
      <c r="AL36" s="45">
        <v>0.49932839952963087</v>
      </c>
      <c r="AM36" s="45">
        <v>3.1984191497475656E-3</v>
      </c>
      <c r="AN36" s="45">
        <v>6.3448775610225674E-2</v>
      </c>
      <c r="AO36" s="45">
        <v>4.6232794252216811E-2</v>
      </c>
      <c r="AP36" s="45">
        <v>4.1306257353477496E-2</v>
      </c>
      <c r="AQ36" s="45">
        <v>3.9804118079565028E-2</v>
      </c>
      <c r="AR36" s="45">
        <v>1.5833182092441628E-2</v>
      </c>
      <c r="AS36" s="45">
        <v>5.2931370507034704E-18</v>
      </c>
      <c r="AT36" s="45">
        <v>4.4155059719703453E-2</v>
      </c>
      <c r="AU36" s="45">
        <v>2.0309133894389256E-3</v>
      </c>
      <c r="AV36" s="45">
        <v>1.3544651147690928E-2</v>
      </c>
      <c r="AW36" s="45">
        <v>9.027643370646838E-3</v>
      </c>
      <c r="AX36" s="45">
        <v>1.1268152659950226E-3</v>
      </c>
      <c r="AY36" s="45">
        <v>3.0067147076723736E-3</v>
      </c>
      <c r="AZ36" s="45">
        <v>1.9324690894317292E-3</v>
      </c>
      <c r="BA36" s="45">
        <v>1.4271402560171925E-2</v>
      </c>
      <c r="BB36" s="45">
        <v>0</v>
      </c>
      <c r="BC36" s="24">
        <v>63</v>
      </c>
      <c r="BD36" s="29">
        <v>36</v>
      </c>
      <c r="BE36" s="30">
        <f t="shared" si="8"/>
        <v>1.0077120326990188</v>
      </c>
      <c r="BF36" s="30">
        <v>0.91329794473934933</v>
      </c>
      <c r="BG36" s="30">
        <f t="shared" si="9"/>
        <v>1.090735121332236</v>
      </c>
      <c r="BH36" s="31">
        <f t="shared" si="10"/>
        <v>51.800639517523308</v>
      </c>
      <c r="BI36" s="32">
        <f t="shared" si="11"/>
        <v>2290.5437547976958</v>
      </c>
      <c r="BJ36" s="33">
        <f t="shared" si="12"/>
        <v>0.7693035778057894</v>
      </c>
      <c r="BK36" s="33">
        <f t="shared" si="13"/>
        <v>0.77523647215329983</v>
      </c>
      <c r="BL36" s="15"/>
    </row>
    <row r="37" spans="1:64" x14ac:dyDescent="0.3">
      <c r="A37" s="34" t="s">
        <v>21</v>
      </c>
      <c r="B37" s="35">
        <v>40630</v>
      </c>
      <c r="C37" s="15">
        <v>73500</v>
      </c>
      <c r="D37" s="36">
        <v>0.3</v>
      </c>
      <c r="E37" s="37">
        <v>0.3</v>
      </c>
      <c r="F37" s="38">
        <v>52.5</v>
      </c>
      <c r="G37" s="39">
        <v>52</v>
      </c>
      <c r="H37" s="39">
        <v>515</v>
      </c>
      <c r="I37" s="39">
        <v>81</v>
      </c>
      <c r="J37" s="39">
        <v>2200</v>
      </c>
      <c r="K37" s="39">
        <v>52</v>
      </c>
      <c r="L37" s="39">
        <v>503</v>
      </c>
      <c r="M37" s="39">
        <v>82</v>
      </c>
      <c r="N37" s="39">
        <v>2100</v>
      </c>
      <c r="O37" s="40">
        <f t="shared" si="6"/>
        <v>52</v>
      </c>
      <c r="P37" s="40">
        <f t="shared" si="7"/>
        <v>2100</v>
      </c>
      <c r="Q37" s="41" t="s">
        <v>17</v>
      </c>
      <c r="R37" s="40">
        <v>6</v>
      </c>
      <c r="S37" s="42">
        <v>27419.766666666666</v>
      </c>
      <c r="T37" s="43">
        <v>85.761999999999972</v>
      </c>
      <c r="U37" s="43">
        <v>18.771999999999995</v>
      </c>
      <c r="V37" s="43">
        <v>51.142333333333347</v>
      </c>
      <c r="W37" s="43">
        <v>39.667666666666669</v>
      </c>
      <c r="X37" s="43">
        <v>11.474666666666666</v>
      </c>
      <c r="Y37" s="43">
        <v>11.852666666666668</v>
      </c>
      <c r="Z37" s="43">
        <v>0.91900000000000037</v>
      </c>
      <c r="AA37" s="43">
        <v>1.2900000000000005E-2</v>
      </c>
      <c r="AB37" s="43">
        <v>6.3357433333333359</v>
      </c>
      <c r="AC37" s="43">
        <v>0.51996000000000009</v>
      </c>
      <c r="AD37" s="43">
        <v>6.4336933333333342</v>
      </c>
      <c r="AE37" s="43">
        <v>4.9901866666666672</v>
      </c>
      <c r="AF37" s="44">
        <v>99.799163333333325</v>
      </c>
      <c r="AG37" s="43">
        <v>0.15916666666666668</v>
      </c>
      <c r="AH37" s="43">
        <v>3.5472466666666658</v>
      </c>
      <c r="AI37" s="43">
        <v>6.7814699999999979</v>
      </c>
      <c r="AJ37" s="42">
        <v>3182.9666666666667</v>
      </c>
      <c r="AK37" s="45">
        <v>22.995776722369062</v>
      </c>
      <c r="AL37" s="45">
        <v>0.61452196167829987</v>
      </c>
      <c r="AM37" s="45">
        <v>4.8423419811153244E-3</v>
      </c>
      <c r="AN37" s="45">
        <v>3.4509702117373475E-2</v>
      </c>
      <c r="AO37" s="45">
        <v>4.3126384702073584E-2</v>
      </c>
      <c r="AP37" s="45">
        <v>2.4315928273789943E-2</v>
      </c>
      <c r="AQ37" s="45">
        <v>0.35495442479018674</v>
      </c>
      <c r="AR37" s="45">
        <v>1.5165750888103085E-2</v>
      </c>
      <c r="AS37" s="45">
        <v>5.2931370507034704E-18</v>
      </c>
      <c r="AT37" s="45">
        <v>4.817112229322161E-2</v>
      </c>
      <c r="AU37" s="45">
        <v>1.576949477685451E-2</v>
      </c>
      <c r="AV37" s="45">
        <v>5.8286411341980067E-3</v>
      </c>
      <c r="AW37" s="45">
        <v>4.4053833316581442E-3</v>
      </c>
      <c r="AX37" s="45">
        <v>2.5697824050287441E-3</v>
      </c>
      <c r="AY37" s="45">
        <v>2.6026953314796084E-3</v>
      </c>
      <c r="AZ37" s="45">
        <v>2.0552260272263447E-3</v>
      </c>
      <c r="BA37" s="45">
        <v>6.1471692391841205E-3</v>
      </c>
      <c r="BB37" s="45">
        <v>0.1825741858350553</v>
      </c>
      <c r="BC37" s="24">
        <v>63</v>
      </c>
      <c r="BD37" s="29">
        <v>42</v>
      </c>
      <c r="BE37" s="30">
        <f t="shared" si="8"/>
        <v>1.0077120326990188</v>
      </c>
      <c r="BF37" s="30">
        <v>0.91329794473934933</v>
      </c>
      <c r="BG37" s="30">
        <f t="shared" si="9"/>
        <v>1.090735121332236</v>
      </c>
      <c r="BH37" s="31">
        <f t="shared" si="10"/>
        <v>51.800639517523308</v>
      </c>
      <c r="BI37" s="32">
        <f t="shared" si="11"/>
        <v>2290.5437547976958</v>
      </c>
      <c r="BJ37" s="33">
        <f t="shared" si="12"/>
        <v>0.7693035778057894</v>
      </c>
      <c r="BK37" s="33">
        <f t="shared" si="13"/>
        <v>0.77523647215329983</v>
      </c>
      <c r="BL37" s="15"/>
    </row>
    <row r="38" spans="1:64" x14ac:dyDescent="0.3">
      <c r="A38" s="34" t="s">
        <v>19</v>
      </c>
      <c r="B38" s="35">
        <v>40630</v>
      </c>
      <c r="C38" s="15"/>
      <c r="D38" s="36">
        <v>0.3</v>
      </c>
      <c r="E38" s="37">
        <v>0.3</v>
      </c>
      <c r="F38" s="38">
        <v>52.5</v>
      </c>
      <c r="G38" s="39">
        <v>53</v>
      </c>
      <c r="H38" s="39">
        <v>508</v>
      </c>
      <c r="I38" s="39">
        <v>81</v>
      </c>
      <c r="J38" s="39">
        <v>2200</v>
      </c>
      <c r="K38" s="39">
        <v>53</v>
      </c>
      <c r="L38" s="39">
        <v>494</v>
      </c>
      <c r="M38" s="39">
        <v>81</v>
      </c>
      <c r="N38" s="39">
        <v>2200</v>
      </c>
      <c r="O38" s="40">
        <f t="shared" si="6"/>
        <v>53</v>
      </c>
      <c r="P38" s="40">
        <f t="shared" si="7"/>
        <v>2200</v>
      </c>
      <c r="Q38" s="41" t="s">
        <v>17</v>
      </c>
      <c r="R38" s="40">
        <v>6</v>
      </c>
      <c r="S38" s="42">
        <v>26235.7</v>
      </c>
      <c r="T38" s="43">
        <v>90.213666666666697</v>
      </c>
      <c r="U38" s="43">
        <v>21.381666666666664</v>
      </c>
      <c r="V38" s="43">
        <v>48.03600000000003</v>
      </c>
      <c r="W38" s="43">
        <v>40.535333333333327</v>
      </c>
      <c r="X38" s="43">
        <v>7.5006666666666693</v>
      </c>
      <c r="Y38" s="43">
        <v>3.6583333333333332</v>
      </c>
      <c r="Z38" s="43">
        <v>1.8446666666666673</v>
      </c>
      <c r="AA38" s="43">
        <v>1.2400000000000003E-2</v>
      </c>
      <c r="AB38" s="43">
        <v>6.9691000000000001</v>
      </c>
      <c r="AC38" s="43">
        <v>0.16762666666666667</v>
      </c>
      <c r="AD38" s="43">
        <v>6.3120833333333337</v>
      </c>
      <c r="AE38" s="43">
        <v>5.3264800000000019</v>
      </c>
      <c r="AF38" s="44">
        <v>99.819519999999997</v>
      </c>
      <c r="AG38" s="43">
        <v>0.33370666666666671</v>
      </c>
      <c r="AH38" s="43">
        <v>3.4422600000000001</v>
      </c>
      <c r="AI38" s="43">
        <v>6.6532999999999998</v>
      </c>
      <c r="AJ38" s="42">
        <v>3184.0333333333333</v>
      </c>
      <c r="AK38" s="45">
        <v>12.905892798997247</v>
      </c>
      <c r="AL38" s="45">
        <v>0.50467800135368357</v>
      </c>
      <c r="AM38" s="45">
        <v>4.6113303737743772E-3</v>
      </c>
      <c r="AN38" s="45">
        <v>0.12079049974060939</v>
      </c>
      <c r="AO38" s="45">
        <v>8.3200353668567359E-2</v>
      </c>
      <c r="AP38" s="45">
        <v>3.9386093584107718E-2</v>
      </c>
      <c r="AQ38" s="45">
        <v>2.3501039350946044E-2</v>
      </c>
      <c r="AR38" s="45">
        <v>2.8735816091365482E-2</v>
      </c>
      <c r="AS38" s="45">
        <v>3.5287580338023136E-18</v>
      </c>
      <c r="AT38" s="45">
        <v>3.8227422906455095E-2</v>
      </c>
      <c r="AU38" s="45">
        <v>1.1073215068534651E-3</v>
      </c>
      <c r="AV38" s="45">
        <v>1.6655144868019403E-2</v>
      </c>
      <c r="AW38" s="45">
        <v>1.1532514754021434E-2</v>
      </c>
      <c r="AX38" s="45">
        <v>9.1553639826663451E-4</v>
      </c>
      <c r="AY38" s="45">
        <v>5.1780660304878235E-3</v>
      </c>
      <c r="AZ38" s="45">
        <v>1.1687305226110636E-3</v>
      </c>
      <c r="BA38" s="45">
        <v>1.7556922202976843E-2</v>
      </c>
      <c r="BB38" s="45">
        <v>0.18257418583505536</v>
      </c>
      <c r="BC38" s="24">
        <v>56</v>
      </c>
      <c r="BD38" s="29">
        <v>33</v>
      </c>
      <c r="BE38" s="30">
        <f t="shared" si="8"/>
        <v>0.99421597547573626</v>
      </c>
      <c r="BF38" s="30">
        <v>0.91329794473934933</v>
      </c>
      <c r="BG38" s="30">
        <f t="shared" si="9"/>
        <v>1.0981132985341866</v>
      </c>
      <c r="BH38" s="31">
        <f t="shared" si="10"/>
        <v>53.15394478803767</v>
      </c>
      <c r="BI38" s="32">
        <f t="shared" si="11"/>
        <v>2415.8492567752105</v>
      </c>
      <c r="BJ38" s="33">
        <f t="shared" si="12"/>
        <v>0.77711700119849658</v>
      </c>
      <c r="BK38" s="33">
        <f t="shared" si="13"/>
        <v>0.77262213740534214</v>
      </c>
      <c r="BL38" s="15"/>
    </row>
    <row r="39" spans="1:64" x14ac:dyDescent="0.3">
      <c r="A39" s="34" t="s">
        <v>21</v>
      </c>
      <c r="B39" s="35">
        <v>40630</v>
      </c>
      <c r="C39" s="15">
        <v>77820</v>
      </c>
      <c r="D39" s="36">
        <v>0.3</v>
      </c>
      <c r="E39" s="37">
        <v>0.3</v>
      </c>
      <c r="F39" s="38">
        <v>52.5</v>
      </c>
      <c r="G39" s="39">
        <v>52</v>
      </c>
      <c r="H39" s="39">
        <v>491</v>
      </c>
      <c r="I39" s="39">
        <v>81</v>
      </c>
      <c r="J39" s="39">
        <v>2200</v>
      </c>
      <c r="K39" s="39">
        <v>52</v>
      </c>
      <c r="L39" s="39">
        <v>477</v>
      </c>
      <c r="M39" s="39">
        <v>81</v>
      </c>
      <c r="N39" s="39">
        <v>2200</v>
      </c>
      <c r="O39" s="40">
        <f t="shared" si="6"/>
        <v>52</v>
      </c>
      <c r="P39" s="40">
        <f t="shared" si="7"/>
        <v>2200</v>
      </c>
      <c r="Q39" s="41" t="s">
        <v>17</v>
      </c>
      <c r="R39" s="40">
        <v>6</v>
      </c>
      <c r="S39" s="42">
        <v>25347.4</v>
      </c>
      <c r="T39" s="43">
        <v>98.643333333333331</v>
      </c>
      <c r="U39" s="43">
        <v>19.105666666666671</v>
      </c>
      <c r="V39" s="43">
        <v>46.134666666666675</v>
      </c>
      <c r="W39" s="43">
        <v>34.68633333333333</v>
      </c>
      <c r="X39" s="43">
        <v>11.448333333333334</v>
      </c>
      <c r="Y39" s="43">
        <v>6.7530000000000001</v>
      </c>
      <c r="Z39" s="43">
        <v>1.675</v>
      </c>
      <c r="AA39" s="43">
        <v>1.1973333333333341E-2</v>
      </c>
      <c r="AB39" s="43">
        <v>7.8860966666666652</v>
      </c>
      <c r="AC39" s="43">
        <v>0.31996666666666668</v>
      </c>
      <c r="AD39" s="43">
        <v>6.2685433333333345</v>
      </c>
      <c r="AE39" s="43">
        <v>4.7129999999999992</v>
      </c>
      <c r="AF39" s="44">
        <v>99.782743333333343</v>
      </c>
      <c r="AG39" s="43">
        <v>0.3133266666666667</v>
      </c>
      <c r="AH39" s="43">
        <v>3.3628466666666674</v>
      </c>
      <c r="AI39" s="43">
        <v>6.6074033333333357</v>
      </c>
      <c r="AJ39" s="42">
        <v>3184</v>
      </c>
      <c r="AK39" s="45">
        <v>19.132207905431436</v>
      </c>
      <c r="AL39" s="45">
        <v>0.61680116582512456</v>
      </c>
      <c r="AM39" s="45">
        <v>5.683207771558561E-3</v>
      </c>
      <c r="AN39" s="45">
        <v>4.9251874344401675E-2</v>
      </c>
      <c r="AO39" s="45">
        <v>7.9458656928742447E-2</v>
      </c>
      <c r="AP39" s="45">
        <v>4.2188683997859806E-2</v>
      </c>
      <c r="AQ39" s="45">
        <v>7.5528026312228561E-2</v>
      </c>
      <c r="AR39" s="45">
        <v>2.6490076216029192E-2</v>
      </c>
      <c r="AS39" s="45">
        <v>4.4977644510880084E-5</v>
      </c>
      <c r="AT39" s="45">
        <v>5.0966821414106932E-2</v>
      </c>
      <c r="AU39" s="45">
        <v>3.4631392310060733E-3</v>
      </c>
      <c r="AV39" s="45">
        <v>8.5744883564392149E-3</v>
      </c>
      <c r="AW39" s="45">
        <v>1.2066196726735147E-2</v>
      </c>
      <c r="AX39" s="45">
        <v>1.3828215366769126E-3</v>
      </c>
      <c r="AY39" s="45">
        <v>4.9192747806781519E-3</v>
      </c>
      <c r="AZ39" s="45">
        <v>1.7014665749720971E-3</v>
      </c>
      <c r="BA39" s="45">
        <v>9.0498421907876381E-3</v>
      </c>
      <c r="BB39" s="45">
        <v>0</v>
      </c>
      <c r="BC39" s="24">
        <v>62</v>
      </c>
      <c r="BD39" s="29">
        <v>42</v>
      </c>
      <c r="BE39" s="30">
        <f t="shared" si="8"/>
        <v>1.0057840245242642</v>
      </c>
      <c r="BF39" s="30">
        <v>0.91329794473934933</v>
      </c>
      <c r="BG39" s="30">
        <f t="shared" si="9"/>
        <v>1.0917800471556116</v>
      </c>
      <c r="BH39" s="31">
        <f t="shared" si="10"/>
        <v>51.850264605081797</v>
      </c>
      <c r="BI39" s="32">
        <f t="shared" si="11"/>
        <v>2401.9161037423455</v>
      </c>
      <c r="BJ39" s="33">
        <f t="shared" si="12"/>
        <v>0.7695902715766153</v>
      </c>
      <c r="BK39" s="33">
        <f t="shared" si="13"/>
        <v>0.77404160058104954</v>
      </c>
      <c r="BL39" s="15"/>
    </row>
    <row r="40" spans="1:64" x14ac:dyDescent="0.3">
      <c r="A40" s="34" t="s">
        <v>21</v>
      </c>
      <c r="B40" s="35">
        <v>40630</v>
      </c>
      <c r="C40" s="15"/>
      <c r="D40" s="36">
        <v>0.3</v>
      </c>
      <c r="E40" s="37">
        <v>0.3</v>
      </c>
      <c r="F40" s="38">
        <v>52.5</v>
      </c>
      <c r="G40" s="39">
        <v>52</v>
      </c>
      <c r="H40" s="39">
        <v>491</v>
      </c>
      <c r="I40" s="39">
        <v>81</v>
      </c>
      <c r="J40" s="39">
        <v>2200</v>
      </c>
      <c r="K40" s="39">
        <v>52</v>
      </c>
      <c r="L40" s="39">
        <v>477</v>
      </c>
      <c r="M40" s="39">
        <v>81</v>
      </c>
      <c r="N40" s="39">
        <v>2200</v>
      </c>
      <c r="O40" s="40">
        <f t="shared" si="6"/>
        <v>52</v>
      </c>
      <c r="P40" s="40">
        <f t="shared" si="7"/>
        <v>2200</v>
      </c>
      <c r="Q40" s="41" t="s">
        <v>17</v>
      </c>
      <c r="R40" s="40">
        <v>6</v>
      </c>
      <c r="S40" s="42">
        <v>25386.033333333333</v>
      </c>
      <c r="T40" s="43">
        <v>97.891333333333378</v>
      </c>
      <c r="U40" s="43">
        <v>19.094666666666665</v>
      </c>
      <c r="V40" s="43">
        <v>46.49499999999999</v>
      </c>
      <c r="W40" s="43">
        <v>35.10199999999999</v>
      </c>
      <c r="X40" s="43">
        <v>11.393000000000001</v>
      </c>
      <c r="Y40" s="43">
        <v>6.593</v>
      </c>
      <c r="Z40" s="43">
        <v>1.6516666666666664</v>
      </c>
      <c r="AA40" s="43">
        <v>1.1996666666666673E-2</v>
      </c>
      <c r="AB40" s="43">
        <v>7.8143333333333347</v>
      </c>
      <c r="AC40" s="43">
        <v>0.31192333333333333</v>
      </c>
      <c r="AD40" s="43">
        <v>6.3082666666666682</v>
      </c>
      <c r="AE40" s="43">
        <v>4.7625033333333331</v>
      </c>
      <c r="AF40" s="44">
        <v>99.785233333333352</v>
      </c>
      <c r="AG40" s="43">
        <v>0.30851999999999996</v>
      </c>
      <c r="AH40" s="43">
        <v>3.3662866666666664</v>
      </c>
      <c r="AI40" s="43">
        <v>6.6492666666666667</v>
      </c>
      <c r="AJ40" s="42">
        <v>3184</v>
      </c>
      <c r="AK40" s="45">
        <v>22.903821896984859</v>
      </c>
      <c r="AL40" s="45">
        <v>0.70926252779157428</v>
      </c>
      <c r="AM40" s="45">
        <v>6.8144538746108358E-3</v>
      </c>
      <c r="AN40" s="45">
        <v>5.380360198171584E-2</v>
      </c>
      <c r="AO40" s="45">
        <v>6.364773745199874E-2</v>
      </c>
      <c r="AP40" s="45">
        <v>2.0197302653640774E-2</v>
      </c>
      <c r="AQ40" s="45">
        <v>3.4154819925420979E-2</v>
      </c>
      <c r="AR40" s="45">
        <v>2.0524725767134915E-2</v>
      </c>
      <c r="AS40" s="45">
        <v>1.8257418583505434E-5</v>
      </c>
      <c r="AT40" s="45">
        <v>6.1689759577920215E-2</v>
      </c>
      <c r="AU40" s="45">
        <v>1.5880335559151956E-3</v>
      </c>
      <c r="AV40" s="45">
        <v>8.8884013276246312E-3</v>
      </c>
      <c r="AW40" s="45">
        <v>9.1858768407449293E-3</v>
      </c>
      <c r="AX40" s="45">
        <v>1.4237719047593127E-3</v>
      </c>
      <c r="AY40" s="45">
        <v>3.8973377296957928E-3</v>
      </c>
      <c r="AZ40" s="45">
        <v>2.0178057958795763E-3</v>
      </c>
      <c r="BA40" s="45">
        <v>9.3739673760802299E-3</v>
      </c>
      <c r="BB40" s="45">
        <v>0</v>
      </c>
      <c r="BC40" s="24">
        <v>62</v>
      </c>
      <c r="BD40" s="29">
        <v>42</v>
      </c>
      <c r="BE40" s="30">
        <f t="shared" si="8"/>
        <v>1.0057840245242642</v>
      </c>
      <c r="BF40" s="30">
        <v>0.91329794473934933</v>
      </c>
      <c r="BG40" s="30">
        <f t="shared" si="9"/>
        <v>1.0917800471556116</v>
      </c>
      <c r="BH40" s="31">
        <f t="shared" si="10"/>
        <v>51.850264605081797</v>
      </c>
      <c r="BI40" s="32">
        <f t="shared" si="11"/>
        <v>2401.9161037423455</v>
      </c>
      <c r="BJ40" s="33">
        <f t="shared" si="12"/>
        <v>0.7695902715766153</v>
      </c>
      <c r="BK40" s="33">
        <f t="shared" si="13"/>
        <v>0.77404160058104954</v>
      </c>
      <c r="BL40" s="15"/>
    </row>
    <row r="41" spans="1:64" x14ac:dyDescent="0.3">
      <c r="A41" s="34" t="s">
        <v>20</v>
      </c>
      <c r="B41" s="35">
        <v>40633</v>
      </c>
      <c r="C41" s="15">
        <v>65040</v>
      </c>
      <c r="D41" s="36">
        <v>0.65</v>
      </c>
      <c r="E41" s="37">
        <v>0.65</v>
      </c>
      <c r="F41" s="38">
        <v>74.099999999999994</v>
      </c>
      <c r="G41" s="39">
        <v>74</v>
      </c>
      <c r="H41" s="39">
        <v>647</v>
      </c>
      <c r="I41" s="39">
        <v>91</v>
      </c>
      <c r="J41" s="39">
        <v>4470</v>
      </c>
      <c r="K41" s="39">
        <v>74.5</v>
      </c>
      <c r="L41" s="39">
        <v>643</v>
      </c>
      <c r="M41" s="39">
        <v>91</v>
      </c>
      <c r="N41" s="39">
        <v>4500</v>
      </c>
      <c r="O41" s="40">
        <f t="shared" si="6"/>
        <v>74.5</v>
      </c>
      <c r="P41" s="40">
        <f t="shared" si="7"/>
        <v>4500</v>
      </c>
      <c r="Q41" s="41" t="s">
        <v>17</v>
      </c>
      <c r="R41" s="40">
        <v>6</v>
      </c>
      <c r="S41" s="42">
        <v>34038.866666666669</v>
      </c>
      <c r="T41" s="43">
        <v>19.989999999999995</v>
      </c>
      <c r="U41" s="43">
        <v>16.299666666666674</v>
      </c>
      <c r="V41" s="43">
        <v>97.901999999999987</v>
      </c>
      <c r="W41" s="43">
        <v>86.823000000000022</v>
      </c>
      <c r="X41" s="43">
        <v>11.079000000000002</v>
      </c>
      <c r="Y41" s="43">
        <v>4.4083333333333332</v>
      </c>
      <c r="Z41" s="43">
        <v>4.456999999999999</v>
      </c>
      <c r="AA41" s="43">
        <v>1.6000000000000011E-2</v>
      </c>
      <c r="AB41" s="43">
        <v>1.1902866666666665</v>
      </c>
      <c r="AC41" s="43">
        <v>0.15682333333333337</v>
      </c>
      <c r="AD41" s="43">
        <v>9.9874866666666637</v>
      </c>
      <c r="AE41" s="43">
        <v>8.8572533333333308</v>
      </c>
      <c r="AF41" s="44">
        <v>99.956360000000004</v>
      </c>
      <c r="AG41" s="43">
        <v>0.62602999999999998</v>
      </c>
      <c r="AH41" s="43">
        <v>4.1317533333333332</v>
      </c>
      <c r="AI41" s="43">
        <v>10.527383333333331</v>
      </c>
      <c r="AJ41" s="42">
        <v>3185</v>
      </c>
      <c r="AK41" s="45">
        <v>25.803946949613316</v>
      </c>
      <c r="AL41" s="45">
        <v>0.11444016656811509</v>
      </c>
      <c r="AM41" s="45">
        <v>5.5605341676751088E-3</v>
      </c>
      <c r="AN41" s="45">
        <v>0.10229773988806813</v>
      </c>
      <c r="AO41" s="45">
        <v>0.13196525143463672</v>
      </c>
      <c r="AP41" s="45">
        <v>6.9349191378325389E-2</v>
      </c>
      <c r="AQ41" s="45">
        <v>5.2462356509927345E-2</v>
      </c>
      <c r="AR41" s="45">
        <v>4.0270636174898372E-2</v>
      </c>
      <c r="AS41" s="45">
        <v>1.0586274101406941E-17</v>
      </c>
      <c r="AT41" s="45">
        <v>6.9393298560145337E-3</v>
      </c>
      <c r="AU41" s="45">
        <v>1.7614029152596125E-3</v>
      </c>
      <c r="AV41" s="45">
        <v>1.4583144103862512E-2</v>
      </c>
      <c r="AW41" s="45">
        <v>1.8566056037338949E-2</v>
      </c>
      <c r="AX41" s="45">
        <v>2.222145592549503E-4</v>
      </c>
      <c r="AY41" s="45">
        <v>5.6190654518099483E-3</v>
      </c>
      <c r="AZ41" s="45">
        <v>2.2881604316392309E-3</v>
      </c>
      <c r="BA41" s="45">
        <v>1.538526127070387E-2</v>
      </c>
      <c r="BB41" s="45">
        <v>0</v>
      </c>
      <c r="BC41" s="24">
        <v>78</v>
      </c>
      <c r="BD41" s="29">
        <v>48</v>
      </c>
      <c r="BE41" s="30">
        <f t="shared" si="8"/>
        <v>1.0366321553203388</v>
      </c>
      <c r="BF41" s="30">
        <v>0.91602014427657552</v>
      </c>
      <c r="BG41" s="30">
        <f t="shared" si="9"/>
        <v>1.0722168738048441</v>
      </c>
      <c r="BH41" s="31">
        <f t="shared" si="10"/>
        <v>73.171833030167662</v>
      </c>
      <c r="BI41" s="32">
        <f t="shared" si="11"/>
        <v>4824.975932121798</v>
      </c>
      <c r="BJ41" s="33">
        <f t="shared" si="12"/>
        <v>0.89516267600826771</v>
      </c>
      <c r="BK41" s="33">
        <f t="shared" si="13"/>
        <v>0.92795441419277269</v>
      </c>
      <c r="BL41" s="15"/>
    </row>
    <row r="42" spans="1:64" x14ac:dyDescent="0.3">
      <c r="A42" s="34" t="s">
        <v>20</v>
      </c>
      <c r="B42" s="35">
        <v>40633</v>
      </c>
      <c r="C42" s="15">
        <v>68820</v>
      </c>
      <c r="D42" s="36">
        <v>0.65</v>
      </c>
      <c r="E42" s="37">
        <v>0.65</v>
      </c>
      <c r="F42" s="38">
        <v>74.099999999999994</v>
      </c>
      <c r="G42" s="39">
        <v>74</v>
      </c>
      <c r="H42" s="39">
        <v>654</v>
      </c>
      <c r="I42" s="39">
        <v>91</v>
      </c>
      <c r="J42" s="39">
        <v>4550</v>
      </c>
      <c r="K42" s="39">
        <v>74</v>
      </c>
      <c r="L42" s="39">
        <v>643</v>
      </c>
      <c r="M42" s="39">
        <v>91</v>
      </c>
      <c r="N42" s="39">
        <v>4570</v>
      </c>
      <c r="O42" s="40">
        <f t="shared" si="6"/>
        <v>74</v>
      </c>
      <c r="P42" s="40">
        <f t="shared" si="7"/>
        <v>4570</v>
      </c>
      <c r="Q42" s="41" t="s">
        <v>17</v>
      </c>
      <c r="R42" s="40">
        <v>6</v>
      </c>
      <c r="S42" s="42">
        <v>34588.433333333334</v>
      </c>
      <c r="T42" s="43">
        <v>21.417666666666673</v>
      </c>
      <c r="U42" s="43">
        <v>16.225333333333332</v>
      </c>
      <c r="V42" s="43">
        <v>100.45333333333333</v>
      </c>
      <c r="W42" s="43">
        <v>89.238333333333358</v>
      </c>
      <c r="X42" s="43">
        <v>11.215</v>
      </c>
      <c r="Y42" s="43">
        <v>2.8493333333333339</v>
      </c>
      <c r="Z42" s="43">
        <v>4.3633333333333333</v>
      </c>
      <c r="AA42" s="43">
        <v>1.6243333333333321E-2</v>
      </c>
      <c r="AB42" s="43">
        <v>1.2548133333333333</v>
      </c>
      <c r="AC42" s="43">
        <v>9.9796666666666631E-2</v>
      </c>
      <c r="AD42" s="43">
        <v>10.088653333333331</v>
      </c>
      <c r="AE42" s="43">
        <v>8.9623166666666698</v>
      </c>
      <c r="AF42" s="44">
        <v>99.960540000000023</v>
      </c>
      <c r="AG42" s="43">
        <v>0.60334999999999994</v>
      </c>
      <c r="AH42" s="43">
        <v>4.1806633333333334</v>
      </c>
      <c r="AI42" s="43">
        <v>10.63402</v>
      </c>
      <c r="AJ42" s="42">
        <v>3184</v>
      </c>
      <c r="AK42" s="45">
        <v>80.615598445423899</v>
      </c>
      <c r="AL42" s="45">
        <v>0.31031333812092615</v>
      </c>
      <c r="AM42" s="45">
        <v>1.2793676598989357E-2</v>
      </c>
      <c r="AN42" s="45">
        <v>0.68450502294493565</v>
      </c>
      <c r="AO42" s="45">
        <v>0.61225464238686544</v>
      </c>
      <c r="AP42" s="45">
        <v>7.7493047519071656E-2</v>
      </c>
      <c r="AQ42" s="45">
        <v>1.8925139881655614E-2</v>
      </c>
      <c r="AR42" s="45">
        <v>4.2372187798726896E-2</v>
      </c>
      <c r="AS42" s="45">
        <v>5.0400693299372792E-5</v>
      </c>
      <c r="AT42" s="45">
        <v>1.7210837270168752E-2</v>
      </c>
      <c r="AU42" s="45">
        <v>5.027396209140284E-4</v>
      </c>
      <c r="AV42" s="45">
        <v>5.1406699773562541E-2</v>
      </c>
      <c r="AW42" s="45">
        <v>4.6278818297235166E-2</v>
      </c>
      <c r="AX42" s="45">
        <v>4.3517733206616935E-4</v>
      </c>
      <c r="AY42" s="45">
        <v>5.778542352889519E-3</v>
      </c>
      <c r="AZ42" s="45">
        <v>7.1386989702960498E-3</v>
      </c>
      <c r="BA42" s="45">
        <v>5.417844335284959E-2</v>
      </c>
      <c r="BB42" s="45">
        <v>0</v>
      </c>
      <c r="BC42" s="24">
        <v>83</v>
      </c>
      <c r="BD42" s="29">
        <v>43</v>
      </c>
      <c r="BE42" s="30">
        <f t="shared" si="8"/>
        <v>1.0462721961941122</v>
      </c>
      <c r="BF42" s="30">
        <v>0.91602014427657552</v>
      </c>
      <c r="BG42" s="30">
        <f t="shared" si="9"/>
        <v>1.0672658995042714</v>
      </c>
      <c r="BH42" s="31">
        <f t="shared" si="10"/>
        <v>72.345142680157508</v>
      </c>
      <c r="BI42" s="32">
        <f t="shared" si="11"/>
        <v>4877.40516073452</v>
      </c>
      <c r="BJ42" s="33">
        <f t="shared" si="12"/>
        <v>0.89006544476052485</v>
      </c>
      <c r="BK42" s="33">
        <f t="shared" si="13"/>
        <v>0.93125072764608352</v>
      </c>
      <c r="BL42" s="15"/>
    </row>
    <row r="43" spans="1:64" x14ac:dyDescent="0.3">
      <c r="A43" s="34" t="s">
        <v>20</v>
      </c>
      <c r="B43" s="35">
        <v>40633</v>
      </c>
      <c r="C43" s="15"/>
      <c r="D43" s="36">
        <v>0.65</v>
      </c>
      <c r="E43" s="37">
        <v>0.65</v>
      </c>
      <c r="F43" s="38">
        <v>74.099999999999994</v>
      </c>
      <c r="G43" s="39">
        <v>74</v>
      </c>
      <c r="H43" s="39">
        <v>654</v>
      </c>
      <c r="I43" s="39">
        <v>91</v>
      </c>
      <c r="J43" s="39">
        <v>4550</v>
      </c>
      <c r="K43" s="39">
        <v>74</v>
      </c>
      <c r="L43" s="39">
        <v>643</v>
      </c>
      <c r="M43" s="39">
        <v>91</v>
      </c>
      <c r="N43" s="39">
        <v>4570</v>
      </c>
      <c r="O43" s="40">
        <f t="shared" si="6"/>
        <v>74</v>
      </c>
      <c r="P43" s="40">
        <f t="shared" si="7"/>
        <v>4570</v>
      </c>
      <c r="Q43" s="41" t="s">
        <v>17</v>
      </c>
      <c r="R43" s="40">
        <v>6</v>
      </c>
      <c r="S43" s="42">
        <v>34857.76666666667</v>
      </c>
      <c r="T43" s="43">
        <v>18.551333333333336</v>
      </c>
      <c r="U43" s="43">
        <v>16.191333333333333</v>
      </c>
      <c r="V43" s="43">
        <v>102.97</v>
      </c>
      <c r="W43" s="43">
        <v>91.913333333333327</v>
      </c>
      <c r="X43" s="43">
        <v>11.056666666666667</v>
      </c>
      <c r="Y43" s="43">
        <v>3.1276666666666668</v>
      </c>
      <c r="Z43" s="43">
        <v>4.4883333333333333</v>
      </c>
      <c r="AA43" s="43">
        <v>1.6363333333333334E-2</v>
      </c>
      <c r="AB43" s="43">
        <v>1.0785733333333336</v>
      </c>
      <c r="AC43" s="43">
        <v>0.10872</v>
      </c>
      <c r="AD43" s="43">
        <v>10.264213333333329</v>
      </c>
      <c r="AE43" s="43">
        <v>9.1620666666666661</v>
      </c>
      <c r="AF43" s="44">
        <v>99.963790000000003</v>
      </c>
      <c r="AG43" s="43">
        <v>0.61600666666666681</v>
      </c>
      <c r="AH43" s="43">
        <v>4.2041999999999993</v>
      </c>
      <c r="AI43" s="43">
        <v>10.819063333333336</v>
      </c>
      <c r="AJ43" s="42">
        <v>3184</v>
      </c>
      <c r="AK43" s="45">
        <v>71.124312412578789</v>
      </c>
      <c r="AL43" s="45">
        <v>0.27584020028270906</v>
      </c>
      <c r="AM43" s="45">
        <v>1.0080138659874583E-2</v>
      </c>
      <c r="AN43" s="45">
        <v>0.20367316617730724</v>
      </c>
      <c r="AO43" s="45">
        <v>0.19330756863597892</v>
      </c>
      <c r="AP43" s="45">
        <v>3.5557950110937923E-2</v>
      </c>
      <c r="AQ43" s="45">
        <v>5.8996395759802145E-2</v>
      </c>
      <c r="AR43" s="45">
        <v>4.495847381546772E-2</v>
      </c>
      <c r="AS43" s="45">
        <v>4.9013251785357483E-5</v>
      </c>
      <c r="AT43" s="45">
        <v>1.6665159472080818E-2</v>
      </c>
      <c r="AU43" s="45">
        <v>2.050130357503792E-3</v>
      </c>
      <c r="AV43" s="45">
        <v>2.3534783257733581E-2</v>
      </c>
      <c r="AW43" s="45">
        <v>2.276794984687637E-2</v>
      </c>
      <c r="AX43" s="45">
        <v>4.2210474268035718E-4</v>
      </c>
      <c r="AY43" s="45">
        <v>6.0778815123495918E-3</v>
      </c>
      <c r="AZ43" s="45">
        <v>6.2799077524523664E-3</v>
      </c>
      <c r="BA43" s="45">
        <v>2.4800701927404582E-2</v>
      </c>
      <c r="BB43" s="45">
        <v>0</v>
      </c>
      <c r="BC43" s="24">
        <v>83</v>
      </c>
      <c r="BD43" s="29">
        <v>43</v>
      </c>
      <c r="BE43" s="30">
        <f t="shared" si="8"/>
        <v>1.0462721961941122</v>
      </c>
      <c r="BF43" s="30">
        <v>0.91602014427657552</v>
      </c>
      <c r="BG43" s="30">
        <f t="shared" si="9"/>
        <v>1.0672658995042714</v>
      </c>
      <c r="BH43" s="31">
        <f t="shared" si="10"/>
        <v>72.345142680157508</v>
      </c>
      <c r="BI43" s="32">
        <f t="shared" si="11"/>
        <v>4877.40516073452</v>
      </c>
      <c r="BJ43" s="33">
        <f t="shared" si="12"/>
        <v>0.89006544476052485</v>
      </c>
      <c r="BK43" s="33">
        <f t="shared" si="13"/>
        <v>0.93125072764608352</v>
      </c>
      <c r="BL43" s="15"/>
    </row>
    <row r="44" spans="1:64" x14ac:dyDescent="0.3">
      <c r="A44" s="34" t="s">
        <v>20</v>
      </c>
      <c r="B44" s="35">
        <v>40633</v>
      </c>
      <c r="C44" s="15">
        <v>71580</v>
      </c>
      <c r="D44" s="36">
        <v>0.65</v>
      </c>
      <c r="E44" s="37">
        <v>0.65</v>
      </c>
      <c r="F44" s="38">
        <v>74.099999999999994</v>
      </c>
      <c r="G44" s="39">
        <v>74.5</v>
      </c>
      <c r="H44" s="39">
        <v>660</v>
      </c>
      <c r="I44" s="39">
        <v>91</v>
      </c>
      <c r="J44" s="39">
        <v>4500</v>
      </c>
      <c r="K44" s="39">
        <v>74.5</v>
      </c>
      <c r="L44" s="39">
        <v>660</v>
      </c>
      <c r="M44" s="39">
        <v>91</v>
      </c>
      <c r="N44" s="39">
        <v>4600</v>
      </c>
      <c r="O44" s="40">
        <f t="shared" si="6"/>
        <v>74.5</v>
      </c>
      <c r="P44" s="40">
        <f t="shared" si="7"/>
        <v>4600</v>
      </c>
      <c r="Q44" s="41" t="s">
        <v>17</v>
      </c>
      <c r="R44" s="40">
        <v>6</v>
      </c>
      <c r="S44" s="42">
        <v>33687.76666666667</v>
      </c>
      <c r="T44" s="43">
        <v>16.627000000000002</v>
      </c>
      <c r="U44" s="43">
        <v>16.385333333333328</v>
      </c>
      <c r="V44" s="43">
        <v>106.51</v>
      </c>
      <c r="W44" s="43">
        <v>94.731000000000009</v>
      </c>
      <c r="X44" s="43">
        <v>11.778999999999998</v>
      </c>
      <c r="Y44" s="43">
        <v>2.0123333333333333</v>
      </c>
      <c r="Z44" s="43">
        <v>4.1189999999999998</v>
      </c>
      <c r="AA44" s="43">
        <v>1.5826666666666659E-2</v>
      </c>
      <c r="AB44" s="43">
        <v>1.0006499999999996</v>
      </c>
      <c r="AC44" s="43">
        <v>7.2333333333333347E-2</v>
      </c>
      <c r="AD44" s="43">
        <v>10.978166666666668</v>
      </c>
      <c r="AE44" s="43">
        <v>9.7640766666666643</v>
      </c>
      <c r="AF44" s="44">
        <v>99.96926000000002</v>
      </c>
      <c r="AG44" s="43">
        <v>0.58454666666666666</v>
      </c>
      <c r="AH44" s="43">
        <v>4.1006</v>
      </c>
      <c r="AI44" s="43">
        <v>11.57161333333333</v>
      </c>
      <c r="AJ44" s="42">
        <v>3185.2333333333331</v>
      </c>
      <c r="AK44" s="45">
        <v>127.40532207051885</v>
      </c>
      <c r="AL44" s="45">
        <v>0.25880561204766928</v>
      </c>
      <c r="AM44" s="45">
        <v>1.8519948859192583E-2</v>
      </c>
      <c r="AN44" s="45">
        <v>0.65881293457141887</v>
      </c>
      <c r="AO44" s="45">
        <v>0.6059552162793066</v>
      </c>
      <c r="AP44" s="45">
        <v>8.3432814184579665E-2</v>
      </c>
      <c r="AQ44" s="45">
        <v>1.6750364552560546E-2</v>
      </c>
      <c r="AR44" s="45">
        <v>4.1385488044599093E-2</v>
      </c>
      <c r="AS44" s="45">
        <v>5.8329228098567131E-5</v>
      </c>
      <c r="AT44" s="45">
        <v>1.5949246009635126E-2</v>
      </c>
      <c r="AU44" s="45">
        <v>4.5586850291945354E-4</v>
      </c>
      <c r="AV44" s="45">
        <v>3.7862868111240587E-2</v>
      </c>
      <c r="AW44" s="45">
        <v>3.7417114683849874E-2</v>
      </c>
      <c r="AX44" s="45">
        <v>4.0137694038845976E-4</v>
      </c>
      <c r="AY44" s="45">
        <v>5.5186038547577554E-3</v>
      </c>
      <c r="AZ44" s="45">
        <v>1.1287313598720575E-2</v>
      </c>
      <c r="BA44" s="45">
        <v>3.9913714982173214E-2</v>
      </c>
      <c r="BB44" s="45">
        <v>0.43018306715207638</v>
      </c>
      <c r="BC44" s="24">
        <v>84</v>
      </c>
      <c r="BD44" s="29">
        <v>39</v>
      </c>
      <c r="BE44" s="30">
        <f t="shared" si="8"/>
        <v>1.0482002043688667</v>
      </c>
      <c r="BF44" s="30">
        <v>0.91602014427657552</v>
      </c>
      <c r="BG44" s="30">
        <f t="shared" si="9"/>
        <v>1.0662839093994811</v>
      </c>
      <c r="BH44" s="31">
        <f t="shared" si="10"/>
        <v>72.766946769328825</v>
      </c>
      <c r="BI44" s="32">
        <f t="shared" si="11"/>
        <v>4904.9059832376133</v>
      </c>
      <c r="BJ44" s="33">
        <f t="shared" si="12"/>
        <v>0.89266248220489297</v>
      </c>
      <c r="BK44" s="33">
        <f t="shared" si="13"/>
        <v>0.93568899627958868</v>
      </c>
      <c r="BL44" s="15"/>
    </row>
    <row r="45" spans="1:64" x14ac:dyDescent="0.3">
      <c r="A45" s="34" t="s">
        <v>19</v>
      </c>
      <c r="B45" s="35">
        <v>40630</v>
      </c>
      <c r="C45" s="15"/>
      <c r="D45" s="36">
        <v>0.65</v>
      </c>
      <c r="E45" s="37">
        <v>0.65</v>
      </c>
      <c r="F45" s="38">
        <v>74.099999999999994</v>
      </c>
      <c r="G45" s="39">
        <v>74</v>
      </c>
      <c r="H45" s="39">
        <v>629</v>
      </c>
      <c r="I45" s="39">
        <v>90</v>
      </c>
      <c r="J45" s="39">
        <v>4500</v>
      </c>
      <c r="K45" s="39">
        <v>74.5</v>
      </c>
      <c r="L45" s="39">
        <v>620</v>
      </c>
      <c r="M45" s="39">
        <v>90</v>
      </c>
      <c r="N45" s="39">
        <v>4700</v>
      </c>
      <c r="O45" s="40">
        <f t="shared" si="6"/>
        <v>74.5</v>
      </c>
      <c r="P45" s="40">
        <f t="shared" si="7"/>
        <v>4700</v>
      </c>
      <c r="Q45" s="41" t="s">
        <v>17</v>
      </c>
      <c r="R45" s="40">
        <v>6</v>
      </c>
      <c r="S45" s="42">
        <v>33729.333333333336</v>
      </c>
      <c r="T45" s="43">
        <v>20.778333333333329</v>
      </c>
      <c r="U45" s="43">
        <v>20.15433333333333</v>
      </c>
      <c r="V45" s="43">
        <v>102.11999999999999</v>
      </c>
      <c r="W45" s="43">
        <v>91.71699999999997</v>
      </c>
      <c r="X45" s="43">
        <v>10.402999999999999</v>
      </c>
      <c r="Y45" s="43">
        <v>2.0190000000000006</v>
      </c>
      <c r="Z45" s="43">
        <v>2.6119999999999997</v>
      </c>
      <c r="AA45" s="43">
        <v>1.5846666666666665E-2</v>
      </c>
      <c r="AB45" s="43">
        <v>1.2488333333333335</v>
      </c>
      <c r="AC45" s="43">
        <v>7.2473333333333348E-2</v>
      </c>
      <c r="AD45" s="43">
        <v>10.511863333333332</v>
      </c>
      <c r="AE45" s="43">
        <v>9.44102</v>
      </c>
      <c r="AF45" s="44">
        <v>99.963419999999971</v>
      </c>
      <c r="AG45" s="43">
        <v>0.37020666666666668</v>
      </c>
      <c r="AH45" s="43">
        <v>4.1046433333333328</v>
      </c>
      <c r="AI45" s="43">
        <v>11.080106666666667</v>
      </c>
      <c r="AJ45" s="42">
        <v>3185</v>
      </c>
      <c r="AK45" s="45">
        <v>185.15386580634052</v>
      </c>
      <c r="AL45" s="45">
        <v>0.25384061430664923</v>
      </c>
      <c r="AM45" s="45">
        <v>1.869599502259961E-2</v>
      </c>
      <c r="AN45" s="45">
        <v>0.64828686711191708</v>
      </c>
      <c r="AO45" s="45">
        <v>0.62771149753928301</v>
      </c>
      <c r="AP45" s="45">
        <v>4.4345819691803331E-2</v>
      </c>
      <c r="AQ45" s="45">
        <v>1.4467561813504918E-2</v>
      </c>
      <c r="AR45" s="45">
        <v>3.1337979601710829E-2</v>
      </c>
      <c r="AS45" s="45">
        <v>8.1930724872669399E-5</v>
      </c>
      <c r="AT45" s="45">
        <v>1.7226249683576479E-2</v>
      </c>
      <c r="AU45" s="45">
        <v>3.1832897030168795E-4</v>
      </c>
      <c r="AV45" s="45">
        <v>5.2796038796899029E-2</v>
      </c>
      <c r="AW45" s="45">
        <v>5.1678905187506834E-2</v>
      </c>
      <c r="AX45" s="45">
        <v>4.1721573019052119E-4</v>
      </c>
      <c r="AY45" s="45">
        <v>5.2057616179564453E-3</v>
      </c>
      <c r="AZ45" s="45">
        <v>1.6399362547185312E-2</v>
      </c>
      <c r="BA45" s="45">
        <v>5.5644201812967822E-2</v>
      </c>
      <c r="BB45" s="45">
        <v>0</v>
      </c>
      <c r="BC45" s="24">
        <v>57</v>
      </c>
      <c r="BD45" s="29">
        <v>31</v>
      </c>
      <c r="BE45" s="30">
        <f t="shared" si="8"/>
        <v>0.99614398365049095</v>
      </c>
      <c r="BF45" s="30">
        <v>0.91329794473934933</v>
      </c>
      <c r="BG45" s="30">
        <f t="shared" si="9"/>
        <v>1.0970501004047502</v>
      </c>
      <c r="BH45" s="31">
        <f t="shared" si="10"/>
        <v>74.644053347193761</v>
      </c>
      <c r="BI45" s="32">
        <f t="shared" si="11"/>
        <v>5156.1354719023257</v>
      </c>
      <c r="BJ45" s="33">
        <f t="shared" si="12"/>
        <v>0.90431668704285684</v>
      </c>
      <c r="BK45" s="33">
        <f t="shared" si="13"/>
        <v>0.90082962711248571</v>
      </c>
      <c r="BL45" s="15"/>
    </row>
    <row r="46" spans="1:64" x14ac:dyDescent="0.3">
      <c r="A46" s="34" t="s">
        <v>21</v>
      </c>
      <c r="B46" s="35">
        <v>40630</v>
      </c>
      <c r="C46" s="15">
        <v>74700</v>
      </c>
      <c r="D46" s="36">
        <v>0.65</v>
      </c>
      <c r="E46" s="37">
        <v>0.65</v>
      </c>
      <c r="F46" s="38">
        <v>74.099999999999994</v>
      </c>
      <c r="G46" s="39">
        <v>74</v>
      </c>
      <c r="H46" s="39">
        <v>637</v>
      </c>
      <c r="I46" s="39">
        <v>91</v>
      </c>
      <c r="J46" s="39">
        <v>4500</v>
      </c>
      <c r="K46" s="39">
        <v>74</v>
      </c>
      <c r="L46" s="39">
        <v>630</v>
      </c>
      <c r="M46" s="39">
        <v>91</v>
      </c>
      <c r="N46" s="39">
        <v>4700</v>
      </c>
      <c r="O46" s="40">
        <f t="shared" si="6"/>
        <v>74</v>
      </c>
      <c r="P46" s="40">
        <f t="shared" si="7"/>
        <v>4700</v>
      </c>
      <c r="Q46" s="41" t="s">
        <v>17</v>
      </c>
      <c r="R46" s="40">
        <v>6</v>
      </c>
      <c r="S46" s="42">
        <v>33732.300000000003</v>
      </c>
      <c r="T46" s="43">
        <v>29.135333333333335</v>
      </c>
      <c r="U46" s="43">
        <v>17.920333333333339</v>
      </c>
      <c r="V46" s="43">
        <v>106.14666666666663</v>
      </c>
      <c r="W46" s="43">
        <v>90.295999999999992</v>
      </c>
      <c r="X46" s="43">
        <v>15.850666666666665</v>
      </c>
      <c r="Y46" s="43">
        <v>0.95266666666666688</v>
      </c>
      <c r="Z46" s="43">
        <v>1.6753333333333333</v>
      </c>
      <c r="AA46" s="43">
        <v>1.5833333333333342E-2</v>
      </c>
      <c r="AB46" s="43">
        <v>1.7505000000000002</v>
      </c>
      <c r="AC46" s="43">
        <v>3.4186666666666671E-2</v>
      </c>
      <c r="AD46" s="43">
        <v>10.92305</v>
      </c>
      <c r="AE46" s="43">
        <v>9.2919200000000028</v>
      </c>
      <c r="AF46" s="44">
        <v>99.955466666666624</v>
      </c>
      <c r="AG46" s="43">
        <v>0.23737333333333333</v>
      </c>
      <c r="AH46" s="43">
        <v>4.1057566666666672</v>
      </c>
      <c r="AI46" s="43">
        <v>11.513510000000002</v>
      </c>
      <c r="AJ46" s="42">
        <v>3184</v>
      </c>
      <c r="AK46" s="45">
        <v>79.276099802990387</v>
      </c>
      <c r="AL46" s="45">
        <v>0.27279818653131638</v>
      </c>
      <c r="AM46" s="45">
        <v>1.2172137016162697E-2</v>
      </c>
      <c r="AN46" s="45">
        <v>0.35402448127184521</v>
      </c>
      <c r="AO46" s="45">
        <v>0.29337042607691732</v>
      </c>
      <c r="AP46" s="45">
        <v>6.5228158364912928E-2</v>
      </c>
      <c r="AQ46" s="45">
        <v>3.5616088318702548E-2</v>
      </c>
      <c r="AR46" s="45">
        <v>2.4030631792939117E-2</v>
      </c>
      <c r="AS46" s="45">
        <v>4.7946330148538124E-5</v>
      </c>
      <c r="AT46" s="45">
        <v>1.7707372320103245E-2</v>
      </c>
      <c r="AU46" s="45">
        <v>1.3505384196639892E-3</v>
      </c>
      <c r="AV46" s="45">
        <v>1.573285054295297E-2</v>
      </c>
      <c r="AW46" s="45">
        <v>1.2419406393721511E-2</v>
      </c>
      <c r="AX46" s="45">
        <v>4.618802153533826E-4</v>
      </c>
      <c r="AY46" s="45">
        <v>3.4740350516697278E-3</v>
      </c>
      <c r="AZ46" s="45">
        <v>7.0309995038392486E-3</v>
      </c>
      <c r="BA46" s="45">
        <v>1.6576912694550732E-2</v>
      </c>
      <c r="BB46" s="45">
        <v>0</v>
      </c>
      <c r="BC46" s="24">
        <v>63</v>
      </c>
      <c r="BD46" s="29">
        <v>42</v>
      </c>
      <c r="BE46" s="30">
        <f t="shared" si="8"/>
        <v>1.0077120326990188</v>
      </c>
      <c r="BF46" s="30">
        <v>0.91329794473934933</v>
      </c>
      <c r="BG46" s="30">
        <f t="shared" si="9"/>
        <v>1.090735121332236</v>
      </c>
      <c r="BH46" s="31">
        <f t="shared" si="10"/>
        <v>73.71629469801394</v>
      </c>
      <c r="BI46" s="32">
        <f t="shared" si="11"/>
        <v>5126.4550702615097</v>
      </c>
      <c r="BJ46" s="33">
        <f t="shared" si="12"/>
        <v>0.89853634159078832</v>
      </c>
      <c r="BK46" s="33">
        <f t="shared" si="13"/>
        <v>0.90546588323839317</v>
      </c>
      <c r="BL46" s="15"/>
    </row>
    <row r="47" spans="1:64" x14ac:dyDescent="0.3">
      <c r="A47" s="34" t="s">
        <v>19</v>
      </c>
      <c r="B47" s="35">
        <v>40630</v>
      </c>
      <c r="C47" s="15"/>
      <c r="D47" s="36">
        <v>0.65</v>
      </c>
      <c r="E47" s="37">
        <v>0.65</v>
      </c>
      <c r="F47" s="38">
        <v>74.099999999999994</v>
      </c>
      <c r="G47" s="39">
        <v>74.5</v>
      </c>
      <c r="H47" s="39">
        <v>624</v>
      </c>
      <c r="I47" s="39">
        <v>91</v>
      </c>
      <c r="J47" s="39">
        <v>4600</v>
      </c>
      <c r="K47" s="39">
        <v>74.5</v>
      </c>
      <c r="L47" s="39">
        <v>614</v>
      </c>
      <c r="M47" s="39">
        <v>91</v>
      </c>
      <c r="N47" s="39">
        <v>4800</v>
      </c>
      <c r="O47" s="40">
        <f t="shared" si="6"/>
        <v>74.5</v>
      </c>
      <c r="P47" s="40">
        <f t="shared" si="7"/>
        <v>4800</v>
      </c>
      <c r="Q47" s="41" t="s">
        <v>17</v>
      </c>
      <c r="R47" s="40">
        <v>6</v>
      </c>
      <c r="S47" s="42">
        <v>31859.266666666666</v>
      </c>
      <c r="T47" s="43">
        <v>17.280999999999992</v>
      </c>
      <c r="U47" s="43">
        <v>18.497666666666664</v>
      </c>
      <c r="V47" s="43">
        <v>103.77000000000004</v>
      </c>
      <c r="W47" s="43">
        <v>89.381333333333302</v>
      </c>
      <c r="X47" s="43">
        <v>14.388666666666664</v>
      </c>
      <c r="Y47" s="43">
        <v>3.0339999999999998</v>
      </c>
      <c r="Z47" s="43">
        <v>2.0116666666666663</v>
      </c>
      <c r="AA47" s="43">
        <v>1.4986666666666676E-2</v>
      </c>
      <c r="AB47" s="43">
        <v>1.1001800000000002</v>
      </c>
      <c r="AC47" s="43">
        <v>0.11516999999999997</v>
      </c>
      <c r="AD47" s="43">
        <v>11.295803333333334</v>
      </c>
      <c r="AE47" s="43">
        <v>9.7295399999999983</v>
      </c>
      <c r="AF47" s="44">
        <v>99.962629999999976</v>
      </c>
      <c r="AG47" s="43">
        <v>0.30148666666666657</v>
      </c>
      <c r="AH47" s="43">
        <v>3.9383033333333324</v>
      </c>
      <c r="AI47" s="43">
        <v>11.906420000000001</v>
      </c>
      <c r="AJ47" s="42">
        <v>3187</v>
      </c>
      <c r="AK47" s="45">
        <v>20.9809985174488</v>
      </c>
      <c r="AL47" s="45">
        <v>0.14360746306673713</v>
      </c>
      <c r="AM47" s="45">
        <v>8.1720015415692477E-3</v>
      </c>
      <c r="AN47" s="45">
        <v>9.8785731204741642E-2</v>
      </c>
      <c r="AO47" s="45">
        <v>8.8189972584007598E-2</v>
      </c>
      <c r="AP47" s="45">
        <v>2.8855565809058861E-2</v>
      </c>
      <c r="AQ47" s="45">
        <v>2.7492945803705978E-2</v>
      </c>
      <c r="AR47" s="45">
        <v>2.6533431525261601E-2</v>
      </c>
      <c r="AS47" s="45">
        <v>3.4574590364175831E-5</v>
      </c>
      <c r="AT47" s="45">
        <v>9.0869136674670888E-3</v>
      </c>
      <c r="AU47" s="45">
        <v>1.0583493980136538E-3</v>
      </c>
      <c r="AV47" s="45">
        <v>1.0556367038781309E-2</v>
      </c>
      <c r="AW47" s="45">
        <v>9.9024065343943229E-3</v>
      </c>
      <c r="AX47" s="45">
        <v>2.2916640543417738E-4</v>
      </c>
      <c r="AY47" s="45">
        <v>4.0647970075569232E-3</v>
      </c>
      <c r="AZ47" s="45">
        <v>1.8657499801703679E-3</v>
      </c>
      <c r="BA47" s="45">
        <v>1.113399268472224E-2</v>
      </c>
      <c r="BB47" s="45">
        <v>0</v>
      </c>
      <c r="BC47" s="24">
        <v>63</v>
      </c>
      <c r="BD47" s="29">
        <v>36</v>
      </c>
      <c r="BE47" s="30">
        <f t="shared" si="8"/>
        <v>1.0077120326990188</v>
      </c>
      <c r="BF47" s="30">
        <v>0.91329794473934933</v>
      </c>
      <c r="BG47" s="30">
        <f t="shared" si="9"/>
        <v>1.090735121332236</v>
      </c>
      <c r="BH47" s="31">
        <f t="shared" si="10"/>
        <v>74.214377770297816</v>
      </c>
      <c r="BI47" s="32">
        <f t="shared" si="11"/>
        <v>5235.5285823947333</v>
      </c>
      <c r="BJ47" s="33">
        <f t="shared" si="12"/>
        <v>0.90163457107456169</v>
      </c>
      <c r="BK47" s="33">
        <f t="shared" si="13"/>
        <v>0.90858800636925452</v>
      </c>
      <c r="BL47" s="15"/>
    </row>
    <row r="48" spans="1:64" x14ac:dyDescent="0.3">
      <c r="A48" s="34" t="s">
        <v>21</v>
      </c>
      <c r="B48" s="35">
        <v>40630</v>
      </c>
      <c r="C48" s="15">
        <v>77460</v>
      </c>
      <c r="D48" s="36">
        <v>0.65</v>
      </c>
      <c r="E48" s="37">
        <v>0.65</v>
      </c>
      <c r="F48" s="38">
        <v>74.099999999999994</v>
      </c>
      <c r="G48" s="39">
        <v>74.5</v>
      </c>
      <c r="H48" s="39">
        <v>638</v>
      </c>
      <c r="I48" s="39">
        <v>91</v>
      </c>
      <c r="J48" s="39">
        <v>4500</v>
      </c>
      <c r="K48" s="39">
        <v>74.5</v>
      </c>
      <c r="L48" s="39">
        <v>61.7</v>
      </c>
      <c r="M48" s="39">
        <v>91</v>
      </c>
      <c r="N48" s="39">
        <v>4800</v>
      </c>
      <c r="O48" s="40">
        <f t="shared" si="6"/>
        <v>74.5</v>
      </c>
      <c r="P48" s="40">
        <f t="shared" si="7"/>
        <v>4800</v>
      </c>
      <c r="Q48" s="41" t="s">
        <v>17</v>
      </c>
      <c r="R48" s="40">
        <v>6</v>
      </c>
      <c r="S48" s="42">
        <v>35244.23333333333</v>
      </c>
      <c r="T48" s="43">
        <v>28.046666666666674</v>
      </c>
      <c r="U48" s="43">
        <v>17.68566666666667</v>
      </c>
      <c r="V48" s="43">
        <v>113.77000000000002</v>
      </c>
      <c r="W48" s="43">
        <v>97.416666666666657</v>
      </c>
      <c r="X48" s="43">
        <v>16.353333333333335</v>
      </c>
      <c r="Y48" s="43">
        <v>5.5353333333333321</v>
      </c>
      <c r="Z48" s="43">
        <v>2.383</v>
      </c>
      <c r="AA48" s="43">
        <v>1.6550000000000006E-2</v>
      </c>
      <c r="AB48" s="43">
        <v>1.6119433333333333</v>
      </c>
      <c r="AC48" s="43">
        <v>0.19029000000000004</v>
      </c>
      <c r="AD48" s="43">
        <v>11.215540000000001</v>
      </c>
      <c r="AE48" s="43">
        <v>9.6034200000000016</v>
      </c>
      <c r="AF48" s="44">
        <v>99.943106666666665</v>
      </c>
      <c r="AG48" s="43">
        <v>0.3234433333333333</v>
      </c>
      <c r="AH48" s="43">
        <v>4.2389300000000008</v>
      </c>
      <c r="AI48" s="43">
        <v>11.821819999999999</v>
      </c>
      <c r="AJ48" s="42">
        <v>3183</v>
      </c>
      <c r="AK48" s="45">
        <v>52.321079904461129</v>
      </c>
      <c r="AL48" s="45">
        <v>0.28310267825764385</v>
      </c>
      <c r="AM48" s="45">
        <v>8.5835983666256426E-3</v>
      </c>
      <c r="AN48" s="45">
        <v>0.14656997857914075</v>
      </c>
      <c r="AO48" s="45">
        <v>0.10806553992619528</v>
      </c>
      <c r="AP48" s="45">
        <v>6.4237347249160567E-2</v>
      </c>
      <c r="AQ48" s="45">
        <v>5.0496386578360863E-2</v>
      </c>
      <c r="AR48" s="45">
        <v>2.2916640543349808E-2</v>
      </c>
      <c r="AS48" s="45">
        <v>5.0854762771560471E-5</v>
      </c>
      <c r="AT48" s="45">
        <v>1.7098108048862432E-2</v>
      </c>
      <c r="AU48" s="45">
        <v>1.8835677811554568E-3</v>
      </c>
      <c r="AV48" s="45">
        <v>1.4854178559908934E-2</v>
      </c>
      <c r="AW48" s="45">
        <v>1.2663616087586997E-2</v>
      </c>
      <c r="AX48" s="45">
        <v>4.2986231423088945E-4</v>
      </c>
      <c r="AY48" s="45">
        <v>3.3051353285803464E-3</v>
      </c>
      <c r="AZ48" s="45">
        <v>4.6146804723695683E-3</v>
      </c>
      <c r="BA48" s="45">
        <v>1.5662439145931246E-2</v>
      </c>
      <c r="BB48" s="45">
        <v>0</v>
      </c>
      <c r="BC48" s="24">
        <v>63</v>
      </c>
      <c r="BD48" s="29">
        <v>42</v>
      </c>
      <c r="BE48" s="30">
        <f t="shared" si="8"/>
        <v>1.0077120326990188</v>
      </c>
      <c r="BF48" s="30">
        <v>0.91329794473934933</v>
      </c>
      <c r="BG48" s="30">
        <f t="shared" si="9"/>
        <v>1.090735121332236</v>
      </c>
      <c r="BH48" s="31">
        <f t="shared" si="10"/>
        <v>74.214377770297816</v>
      </c>
      <c r="BI48" s="32">
        <f t="shared" si="11"/>
        <v>5235.5285823947333</v>
      </c>
      <c r="BJ48" s="33">
        <f t="shared" si="12"/>
        <v>0.90163457107456169</v>
      </c>
      <c r="BK48" s="33">
        <f t="shared" si="13"/>
        <v>0.90858800636925452</v>
      </c>
      <c r="BL48" s="15"/>
    </row>
    <row r="49" spans="1:64" x14ac:dyDescent="0.3">
      <c r="A49" s="34" t="s">
        <v>20</v>
      </c>
      <c r="B49" s="35">
        <v>40633</v>
      </c>
      <c r="C49" s="15">
        <v>64140</v>
      </c>
      <c r="D49" s="36">
        <v>0.85</v>
      </c>
      <c r="E49" s="37">
        <v>0.85</v>
      </c>
      <c r="F49" s="38">
        <v>82.7</v>
      </c>
      <c r="G49" s="39">
        <v>83</v>
      </c>
      <c r="H49" s="39">
        <v>727</v>
      </c>
      <c r="I49" s="39">
        <v>95</v>
      </c>
      <c r="J49" s="39">
        <v>6100</v>
      </c>
      <c r="K49" s="39">
        <v>83</v>
      </c>
      <c r="L49" s="39">
        <v>726</v>
      </c>
      <c r="M49" s="39">
        <v>95</v>
      </c>
      <c r="N49" s="39">
        <v>6100</v>
      </c>
      <c r="O49" s="40">
        <f t="shared" si="6"/>
        <v>83</v>
      </c>
      <c r="P49" s="40">
        <f t="shared" si="7"/>
        <v>6100</v>
      </c>
      <c r="Q49" s="41" t="s">
        <v>17</v>
      </c>
      <c r="R49" s="40">
        <v>6</v>
      </c>
      <c r="S49" s="42">
        <v>39278.366666666669</v>
      </c>
      <c r="T49" s="43">
        <v>20.994333333333334</v>
      </c>
      <c r="U49" s="43">
        <v>15.56533333333333</v>
      </c>
      <c r="V49" s="43">
        <v>133.95333333333329</v>
      </c>
      <c r="W49" s="43">
        <v>120.60666666666671</v>
      </c>
      <c r="X49" s="43">
        <v>13.346666666666664</v>
      </c>
      <c r="Y49" s="43">
        <v>4.8549999999999995</v>
      </c>
      <c r="Z49" s="43">
        <v>5.5856666666666666</v>
      </c>
      <c r="AA49" s="43">
        <v>1.8416666666666651E-2</v>
      </c>
      <c r="AB49" s="43">
        <v>1.0820233333333333</v>
      </c>
      <c r="AC49" s="43">
        <v>0.15020666666666666</v>
      </c>
      <c r="AD49" s="43">
        <v>11.885363333333332</v>
      </c>
      <c r="AE49" s="43">
        <v>10.701153333333334</v>
      </c>
      <c r="AF49" s="44">
        <v>99.959559999999996</v>
      </c>
      <c r="AG49" s="43">
        <v>0.68239000000000016</v>
      </c>
      <c r="AH49" s="43">
        <v>4.5934100000000004</v>
      </c>
      <c r="AI49" s="43">
        <v>12.527856666666663</v>
      </c>
      <c r="AJ49" s="42">
        <v>3181</v>
      </c>
      <c r="AK49" s="45">
        <v>67.597940865184214</v>
      </c>
      <c r="AL49" s="45">
        <v>0.28331392766514818</v>
      </c>
      <c r="AM49" s="45">
        <v>1.22427553055374E-2</v>
      </c>
      <c r="AN49" s="45">
        <v>0.26226248148639747</v>
      </c>
      <c r="AO49" s="45">
        <v>0.23625429510174373</v>
      </c>
      <c r="AP49" s="45">
        <v>5.7134646372336381E-2</v>
      </c>
      <c r="AQ49" s="45">
        <v>3.2350451683677228E-2</v>
      </c>
      <c r="AR49" s="45">
        <v>5.1574073500851782E-2</v>
      </c>
      <c r="AS49" s="45">
        <v>3.7904902178944935E-5</v>
      </c>
      <c r="AT49" s="45">
        <v>1.4611112524219431E-2</v>
      </c>
      <c r="AU49" s="45">
        <v>9.4172744183901292E-4</v>
      </c>
      <c r="AV49" s="45">
        <v>2.0544543420767863E-2</v>
      </c>
      <c r="AW49" s="45">
        <v>1.8173393460910257E-2</v>
      </c>
      <c r="AX49" s="45">
        <v>3.9004862650081855E-4</v>
      </c>
      <c r="AY49" s="45">
        <v>6.4798547237865855E-3</v>
      </c>
      <c r="AZ49" s="45">
        <v>5.9280368326838136E-3</v>
      </c>
      <c r="BA49" s="45">
        <v>2.1650988403548021E-2</v>
      </c>
      <c r="BB49" s="45">
        <v>0</v>
      </c>
      <c r="BC49" s="24">
        <v>77</v>
      </c>
      <c r="BD49" s="29">
        <v>46</v>
      </c>
      <c r="BE49" s="30">
        <f t="shared" si="8"/>
        <v>1.0347041471455842</v>
      </c>
      <c r="BF49" s="30">
        <v>0.91602014427657552</v>
      </c>
      <c r="BG49" s="30">
        <f t="shared" si="9"/>
        <v>1.0732153625053529</v>
      </c>
      <c r="BH49" s="31">
        <f t="shared" si="10"/>
        <v>81.596211969765221</v>
      </c>
      <c r="BI49" s="32">
        <f t="shared" si="11"/>
        <v>6546.6137112826527</v>
      </c>
      <c r="BJ49" s="33">
        <f t="shared" si="12"/>
        <v>0.9490858232955629</v>
      </c>
      <c r="BK49" s="33">
        <f t="shared" si="13"/>
        <v>0.98202303736100005</v>
      </c>
      <c r="BL49" s="15"/>
    </row>
    <row r="50" spans="1:64" x14ac:dyDescent="0.3">
      <c r="A50" s="34" t="s">
        <v>20</v>
      </c>
      <c r="B50" s="35">
        <v>40633</v>
      </c>
      <c r="C50" s="15">
        <v>70980</v>
      </c>
      <c r="D50" s="36">
        <v>0.85</v>
      </c>
      <c r="E50" s="37">
        <v>0.85</v>
      </c>
      <c r="F50" s="38">
        <v>82.7</v>
      </c>
      <c r="G50" s="39">
        <v>83</v>
      </c>
      <c r="H50" s="39">
        <v>755</v>
      </c>
      <c r="I50" s="39">
        <v>95</v>
      </c>
      <c r="J50" s="39">
        <v>6100</v>
      </c>
      <c r="K50" s="39">
        <v>83</v>
      </c>
      <c r="L50" s="39">
        <v>747</v>
      </c>
      <c r="M50" s="39">
        <v>96</v>
      </c>
      <c r="N50" s="39">
        <v>6100</v>
      </c>
      <c r="O50" s="40">
        <f t="shared" si="6"/>
        <v>83</v>
      </c>
      <c r="P50" s="40">
        <f t="shared" si="7"/>
        <v>6100</v>
      </c>
      <c r="Q50" s="41" t="s">
        <v>17</v>
      </c>
      <c r="R50" s="40">
        <v>6</v>
      </c>
      <c r="S50" s="42">
        <v>40066.966666666667</v>
      </c>
      <c r="T50" s="43">
        <v>19.153000000000009</v>
      </c>
      <c r="U50" s="43">
        <v>15.530999999999999</v>
      </c>
      <c r="V50" s="43">
        <v>151.95333333333338</v>
      </c>
      <c r="W50" s="43">
        <v>137.34666666666672</v>
      </c>
      <c r="X50" s="43">
        <v>14.606666666666673</v>
      </c>
      <c r="Y50" s="43">
        <v>2.7216666666666667</v>
      </c>
      <c r="Z50" s="43">
        <v>4.624666666666668</v>
      </c>
      <c r="AA50" s="43">
        <v>1.8786666666666667E-2</v>
      </c>
      <c r="AB50" s="43">
        <v>0.96763666666666659</v>
      </c>
      <c r="AC50" s="43">
        <v>8.2596666666666652E-2</v>
      </c>
      <c r="AD50" s="43">
        <v>13.226216666666666</v>
      </c>
      <c r="AE50" s="43">
        <v>11.954833333333331</v>
      </c>
      <c r="AF50" s="44">
        <v>99.969006666666687</v>
      </c>
      <c r="AG50" s="43">
        <v>0.55425000000000002</v>
      </c>
      <c r="AH50" s="43">
        <v>4.6625599999999991</v>
      </c>
      <c r="AI50" s="43">
        <v>13.941179999999996</v>
      </c>
      <c r="AJ50" s="42">
        <v>3180.7666666666669</v>
      </c>
      <c r="AK50" s="45">
        <v>180.24341459749553</v>
      </c>
      <c r="AL50" s="45">
        <v>0.316207592222151</v>
      </c>
      <c r="AM50" s="45">
        <v>2.040114939290762E-2</v>
      </c>
      <c r="AN50" s="45">
        <v>0.55256975425983856</v>
      </c>
      <c r="AO50" s="45">
        <v>0.50836677860683765</v>
      </c>
      <c r="AP50" s="45">
        <v>6.3968382994948961E-2</v>
      </c>
      <c r="AQ50" s="45">
        <v>2.3647312792341748E-2</v>
      </c>
      <c r="AR50" s="45">
        <v>4.3449005649773137E-2</v>
      </c>
      <c r="AS50" s="45">
        <v>8.6036613430414986E-5</v>
      </c>
      <c r="AT50" s="45">
        <v>1.3970621473929346E-2</v>
      </c>
      <c r="AU50" s="45">
        <v>5.8397173605042436E-4</v>
      </c>
      <c r="AV50" s="45">
        <v>5.0949475198361974E-2</v>
      </c>
      <c r="AW50" s="45">
        <v>4.7912875912023201E-2</v>
      </c>
      <c r="AX50" s="45">
        <v>3.4031763391384148E-4</v>
      </c>
      <c r="AY50" s="45">
        <v>5.2348138326084731E-3</v>
      </c>
      <c r="AZ50" s="45">
        <v>1.5789009708851373E-2</v>
      </c>
      <c r="BA50" s="45">
        <v>5.3700410323995834E-2</v>
      </c>
      <c r="BB50" s="45">
        <v>0.43018306715207638</v>
      </c>
      <c r="BC50" s="24">
        <v>84</v>
      </c>
      <c r="BD50" s="29">
        <v>40</v>
      </c>
      <c r="BE50" s="30">
        <f t="shared" si="8"/>
        <v>1.0482002043688667</v>
      </c>
      <c r="BF50" s="30">
        <v>0.91602014427657552</v>
      </c>
      <c r="BG50" s="30">
        <f t="shared" si="9"/>
        <v>1.0662839093994811</v>
      </c>
      <c r="BH50" s="31">
        <f t="shared" si="10"/>
        <v>81.069215863815998</v>
      </c>
      <c r="BI50" s="32">
        <f t="shared" si="11"/>
        <v>6504.3318473368354</v>
      </c>
      <c r="BJ50" s="33">
        <f t="shared" si="12"/>
        <v>0.94559232410730154</v>
      </c>
      <c r="BK50" s="33">
        <f t="shared" si="13"/>
        <v>0.99117006737890512</v>
      </c>
      <c r="BL50" s="15"/>
    </row>
    <row r="51" spans="1:64" x14ac:dyDescent="0.3">
      <c r="A51" s="34" t="s">
        <v>19</v>
      </c>
      <c r="B51" s="35">
        <v>40630</v>
      </c>
      <c r="C51" s="15">
        <v>58740</v>
      </c>
      <c r="D51" s="36">
        <v>0.85</v>
      </c>
      <c r="E51" s="37">
        <v>0.85</v>
      </c>
      <c r="F51" s="38">
        <v>82.7</v>
      </c>
      <c r="G51" s="39">
        <v>82</v>
      </c>
      <c r="H51" s="39">
        <v>732</v>
      </c>
      <c r="I51" s="39">
        <v>92</v>
      </c>
      <c r="J51" s="39">
        <v>6000</v>
      </c>
      <c r="K51" s="39">
        <v>82.5</v>
      </c>
      <c r="L51" s="39">
        <v>725</v>
      </c>
      <c r="M51" s="39">
        <v>92</v>
      </c>
      <c r="N51" s="39">
        <v>6200</v>
      </c>
      <c r="O51" s="40">
        <f t="shared" si="6"/>
        <v>82.5</v>
      </c>
      <c r="P51" s="40">
        <f t="shared" si="7"/>
        <v>6200</v>
      </c>
      <c r="Q51" s="41" t="s">
        <v>17</v>
      </c>
      <c r="R51" s="40">
        <v>6</v>
      </c>
      <c r="S51" s="42">
        <v>39183.533333333333</v>
      </c>
      <c r="T51" s="43">
        <v>23.222666666666658</v>
      </c>
      <c r="U51" s="43">
        <v>17.279999999999998</v>
      </c>
      <c r="V51" s="43">
        <v>150.07666666666665</v>
      </c>
      <c r="W51" s="43">
        <v>131.09333333333336</v>
      </c>
      <c r="X51" s="43">
        <v>18.983333333333341</v>
      </c>
      <c r="Y51" s="43">
        <v>6.8449999999999998</v>
      </c>
      <c r="Z51" s="43">
        <v>3.1719999999999997</v>
      </c>
      <c r="AA51" s="43">
        <v>1.8380000000000004E-2</v>
      </c>
      <c r="AB51" s="43">
        <v>1.1994899999999999</v>
      </c>
      <c r="AC51" s="43">
        <v>0.21235000000000001</v>
      </c>
      <c r="AD51" s="43">
        <v>13.345419999999999</v>
      </c>
      <c r="AE51" s="43">
        <v>11.657296666666667</v>
      </c>
      <c r="AF51" s="44">
        <v>99.950590000000005</v>
      </c>
      <c r="AG51" s="43">
        <v>0.38839999999999997</v>
      </c>
      <c r="AH51" s="43">
        <v>4.5850866666666654</v>
      </c>
      <c r="AI51" s="43">
        <v>14.066819999999998</v>
      </c>
      <c r="AJ51" s="42">
        <v>3180.3333333333335</v>
      </c>
      <c r="AK51" s="45">
        <v>430.96609462074997</v>
      </c>
      <c r="AL51" s="45">
        <v>0.62162708265123456</v>
      </c>
      <c r="AM51" s="45">
        <v>6.4165733684813236E-2</v>
      </c>
      <c r="AN51" s="45">
        <v>2.1290573166259148</v>
      </c>
      <c r="AO51" s="45">
        <v>1.9138214764354713</v>
      </c>
      <c r="AP51" s="45">
        <v>0.22141135586394489</v>
      </c>
      <c r="AQ51" s="45">
        <v>0.21884886928245179</v>
      </c>
      <c r="AR51" s="45">
        <v>4.4982755316477344E-2</v>
      </c>
      <c r="AS51" s="45">
        <v>1.9190514898484684E-4</v>
      </c>
      <c r="AT51" s="45">
        <v>2.0984236283786775E-2</v>
      </c>
      <c r="AU51" s="45">
        <v>9.0271525277144105E-3</v>
      </c>
      <c r="AV51" s="45">
        <v>6.5398304312088387E-2</v>
      </c>
      <c r="AW51" s="45">
        <v>6.2472832624205249E-2</v>
      </c>
      <c r="AX51" s="45">
        <v>6.3590825623349896E-4</v>
      </c>
      <c r="AY51" s="45">
        <v>4.5674258954409843E-3</v>
      </c>
      <c r="AZ51" s="45">
        <v>3.7871313257082741E-2</v>
      </c>
      <c r="BA51" s="45">
        <v>6.8958130225071676E-2</v>
      </c>
      <c r="BB51" s="45">
        <v>0.47946330148538396</v>
      </c>
      <c r="BC51" s="24">
        <v>61</v>
      </c>
      <c r="BD51" s="29">
        <v>33</v>
      </c>
      <c r="BE51" s="30">
        <f t="shared" si="8"/>
        <v>1.0038560163495096</v>
      </c>
      <c r="BF51" s="30">
        <v>0.91329794473934933</v>
      </c>
      <c r="BG51" s="30">
        <f t="shared" si="9"/>
        <v>1.0928279818658335</v>
      </c>
      <c r="BH51" s="31">
        <f t="shared" si="10"/>
        <v>82.341397857816617</v>
      </c>
      <c r="BI51" s="32">
        <f t="shared" si="11"/>
        <v>6775.5334875681674</v>
      </c>
      <c r="BJ51" s="33">
        <f t="shared" si="12"/>
        <v>0.95405660070721265</v>
      </c>
      <c r="BK51" s="33">
        <f t="shared" si="13"/>
        <v>0.95773545855789721</v>
      </c>
      <c r="BL51" s="15"/>
    </row>
    <row r="52" spans="1:64" x14ac:dyDescent="0.3">
      <c r="A52" s="34" t="s">
        <v>21</v>
      </c>
      <c r="B52" s="35">
        <v>40630</v>
      </c>
      <c r="C52" s="15">
        <v>75120</v>
      </c>
      <c r="D52" s="36">
        <v>0.85</v>
      </c>
      <c r="E52" s="37">
        <v>0.85</v>
      </c>
      <c r="F52" s="38">
        <v>82.7</v>
      </c>
      <c r="G52" s="39">
        <v>81.5</v>
      </c>
      <c r="H52" s="39">
        <v>708</v>
      </c>
      <c r="I52" s="39">
        <v>92</v>
      </c>
      <c r="J52" s="39">
        <v>5900</v>
      </c>
      <c r="K52" s="39">
        <v>82</v>
      </c>
      <c r="L52" s="39">
        <v>703</v>
      </c>
      <c r="M52" s="39">
        <v>93</v>
      </c>
      <c r="N52" s="39">
        <v>6200</v>
      </c>
      <c r="O52" s="40">
        <f t="shared" si="6"/>
        <v>82</v>
      </c>
      <c r="P52" s="40">
        <f t="shared" si="7"/>
        <v>6200</v>
      </c>
      <c r="Q52" s="41" t="s">
        <v>17</v>
      </c>
      <c r="R52" s="40">
        <v>6</v>
      </c>
      <c r="S52" s="42">
        <v>38978.800000000003</v>
      </c>
      <c r="T52" s="43">
        <v>27.415333333333319</v>
      </c>
      <c r="U52" s="43">
        <v>17.119666666666664</v>
      </c>
      <c r="V52" s="43">
        <v>147.81333333333333</v>
      </c>
      <c r="W52" s="43">
        <v>128.03000000000003</v>
      </c>
      <c r="X52" s="43">
        <v>19.783333333333328</v>
      </c>
      <c r="Y52" s="43">
        <v>0.42433333333333323</v>
      </c>
      <c r="Z52" s="43">
        <v>2.2949999999999999</v>
      </c>
      <c r="AA52" s="43">
        <v>1.8276666666666667E-2</v>
      </c>
      <c r="AB52" s="43">
        <v>1.4236499999999999</v>
      </c>
      <c r="AC52" s="43">
        <v>1.3233333333333328E-2</v>
      </c>
      <c r="AD52" s="43">
        <v>13.212303333333331</v>
      </c>
      <c r="AE52" s="43">
        <v>11.443910000000001</v>
      </c>
      <c r="AF52" s="44">
        <v>99.96523333333333</v>
      </c>
      <c r="AG52" s="43">
        <v>0.28251333333333334</v>
      </c>
      <c r="AH52" s="43">
        <v>4.56813</v>
      </c>
      <c r="AI52" s="43">
        <v>13.926513333333334</v>
      </c>
      <c r="AJ52" s="42">
        <v>3180.6666666666665</v>
      </c>
      <c r="AK52" s="45">
        <v>460.81998879071074</v>
      </c>
      <c r="AL52" s="45">
        <v>0.667836100755276</v>
      </c>
      <c r="AM52" s="45">
        <v>5.5862104441595194E-2</v>
      </c>
      <c r="AN52" s="45">
        <v>2.2231902106316808</v>
      </c>
      <c r="AO52" s="45">
        <v>1.9797509421903212</v>
      </c>
      <c r="AP52" s="45">
        <v>0.24786444200291791</v>
      </c>
      <c r="AQ52" s="45">
        <v>5.6832077715593581E-3</v>
      </c>
      <c r="AR52" s="45">
        <v>3.3911649915626361E-2</v>
      </c>
      <c r="AS52" s="45">
        <v>2.1120889044332094E-4</v>
      </c>
      <c r="AT52" s="45">
        <v>2.1388036456119017E-2</v>
      </c>
      <c r="AU52" s="45">
        <v>2.1866890943621361E-4</v>
      </c>
      <c r="AV52" s="45">
        <v>8.4193461468352757E-2</v>
      </c>
      <c r="AW52" s="45">
        <v>7.6465711720780594E-2</v>
      </c>
      <c r="AX52" s="45">
        <v>4.9013251785346855E-4</v>
      </c>
      <c r="AY52" s="45">
        <v>5.8853256045238835E-3</v>
      </c>
      <c r="AZ52" s="45">
        <v>4.0477802771906671E-2</v>
      </c>
      <c r="BA52" s="45">
        <v>8.8735938112152024E-2</v>
      </c>
      <c r="BB52" s="45">
        <v>0.47946330148538402</v>
      </c>
      <c r="BC52" s="24">
        <v>63</v>
      </c>
      <c r="BD52" s="29">
        <v>42</v>
      </c>
      <c r="BE52" s="30">
        <f t="shared" si="8"/>
        <v>1.0077120326990188</v>
      </c>
      <c r="BF52" s="30">
        <v>0.91329794473934933</v>
      </c>
      <c r="BG52" s="30">
        <f t="shared" si="9"/>
        <v>1.090735121332236</v>
      </c>
      <c r="BH52" s="31">
        <f t="shared" si="10"/>
        <v>81.685623854555985</v>
      </c>
      <c r="BI52" s="32">
        <f t="shared" si="11"/>
        <v>6762.5577522598633</v>
      </c>
      <c r="BJ52" s="33">
        <f t="shared" si="12"/>
        <v>0.94968032262665525</v>
      </c>
      <c r="BK52" s="33">
        <f t="shared" si="13"/>
        <v>0.9570042883283667</v>
      </c>
      <c r="BL52" s="15"/>
    </row>
    <row r="53" spans="1:64" x14ac:dyDescent="0.3">
      <c r="A53" s="34" t="s">
        <v>21</v>
      </c>
      <c r="B53" s="35">
        <v>40630</v>
      </c>
      <c r="C53" s="15"/>
      <c r="D53" s="36">
        <v>0.85</v>
      </c>
      <c r="E53" s="37">
        <v>0.85</v>
      </c>
      <c r="F53" s="38">
        <v>82.7</v>
      </c>
      <c r="G53" s="39">
        <v>82</v>
      </c>
      <c r="H53" s="39">
        <v>717</v>
      </c>
      <c r="I53" s="39">
        <v>95</v>
      </c>
      <c r="J53" s="39">
        <v>6000</v>
      </c>
      <c r="K53" s="39">
        <v>82.5</v>
      </c>
      <c r="L53" s="39">
        <v>707</v>
      </c>
      <c r="M53" s="39">
        <v>95</v>
      </c>
      <c r="N53" s="39">
        <v>6300</v>
      </c>
      <c r="O53" s="40">
        <f t="shared" si="6"/>
        <v>82.5</v>
      </c>
      <c r="P53" s="40">
        <f t="shared" si="7"/>
        <v>6300</v>
      </c>
      <c r="Q53" s="41" t="s">
        <v>17</v>
      </c>
      <c r="R53" s="40">
        <v>6</v>
      </c>
      <c r="S53" s="42">
        <v>40556.366666666669</v>
      </c>
      <c r="T53" s="43">
        <v>30.968666666666667</v>
      </c>
      <c r="U53" s="43">
        <v>16.920666666666669</v>
      </c>
      <c r="V53" s="43">
        <v>159.6166666666667</v>
      </c>
      <c r="W53" s="43">
        <v>138.51999999999998</v>
      </c>
      <c r="X53" s="43">
        <v>21.096666666666675</v>
      </c>
      <c r="Y53" s="43">
        <v>7.7956666666666647</v>
      </c>
      <c r="Z53" s="43">
        <v>2.625</v>
      </c>
      <c r="AA53" s="43">
        <v>1.9006666666666672E-2</v>
      </c>
      <c r="AB53" s="43">
        <v>1.5449766666666669</v>
      </c>
      <c r="AC53" s="43">
        <v>0.23375000000000001</v>
      </c>
      <c r="AD53" s="43">
        <v>13.724690000000001</v>
      </c>
      <c r="AE53" s="43">
        <v>11.910683333333331</v>
      </c>
      <c r="AF53" s="44">
        <v>99.940329999999975</v>
      </c>
      <c r="AG53" s="43">
        <v>0.31079333333333337</v>
      </c>
      <c r="AH53" s="43">
        <v>4.705916666666667</v>
      </c>
      <c r="AI53" s="43">
        <v>14.46660333333333</v>
      </c>
      <c r="AJ53" s="42">
        <v>3179</v>
      </c>
      <c r="AK53" s="45">
        <v>122.98457524073487</v>
      </c>
      <c r="AL53" s="45">
        <v>0.36398875819443788</v>
      </c>
      <c r="AM53" s="45">
        <v>1.5742175578808401E-2</v>
      </c>
      <c r="AN53" s="45">
        <v>0.36301736762226683</v>
      </c>
      <c r="AO53" s="45">
        <v>0.35950157066464011</v>
      </c>
      <c r="AP53" s="45">
        <v>5.5605341676753434E-2</v>
      </c>
      <c r="AQ53" s="45">
        <v>0.10890309939338906</v>
      </c>
      <c r="AR53" s="45">
        <v>4.1418802993076854E-2</v>
      </c>
      <c r="AS53" s="45">
        <v>6.9149180728351662E-5</v>
      </c>
      <c r="AT53" s="45">
        <v>1.7760061419071611E-2</v>
      </c>
      <c r="AU53" s="45">
        <v>3.6996504960743856E-3</v>
      </c>
      <c r="AV53" s="45">
        <v>4.2330647167922744E-2</v>
      </c>
      <c r="AW53" s="45">
        <v>3.7802564074076998E-2</v>
      </c>
      <c r="AX53" s="45">
        <v>5.9023665621967848E-4</v>
      </c>
      <c r="AY53" s="45">
        <v>5.2058940954780612E-3</v>
      </c>
      <c r="AZ53" s="45">
        <v>1.0772989318224345E-2</v>
      </c>
      <c r="BA53" s="45">
        <v>4.4628771323945909E-2</v>
      </c>
      <c r="BB53" s="45">
        <v>0</v>
      </c>
      <c r="BC53" s="24">
        <v>62</v>
      </c>
      <c r="BD53" s="29">
        <v>42</v>
      </c>
      <c r="BE53" s="30">
        <f t="shared" si="8"/>
        <v>1.0057840245242642</v>
      </c>
      <c r="BF53" s="30">
        <v>0.91329794473934933</v>
      </c>
      <c r="BG53" s="30">
        <f t="shared" si="9"/>
        <v>1.0917800471556116</v>
      </c>
      <c r="BH53" s="31">
        <f t="shared" si="10"/>
        <v>82.262439036908617</v>
      </c>
      <c r="BI53" s="32">
        <f t="shared" si="11"/>
        <v>6878.2142970803534</v>
      </c>
      <c r="BJ53" s="33">
        <f t="shared" si="12"/>
        <v>0.95352816560578135</v>
      </c>
      <c r="BK53" s="33">
        <f t="shared" si="13"/>
        <v>0.95904339590022181</v>
      </c>
      <c r="BL53" s="15"/>
    </row>
    <row r="54" spans="1:64" x14ac:dyDescent="0.3">
      <c r="A54" s="34" t="s">
        <v>19</v>
      </c>
      <c r="B54" s="35">
        <v>40630</v>
      </c>
      <c r="C54" s="15">
        <v>60180.000000000007</v>
      </c>
      <c r="D54" s="36">
        <v>1</v>
      </c>
      <c r="E54" s="37">
        <v>1</v>
      </c>
      <c r="F54" s="38">
        <v>88.5</v>
      </c>
      <c r="G54" s="39">
        <v>87</v>
      </c>
      <c r="H54" s="39">
        <v>759</v>
      </c>
      <c r="I54" s="39">
        <v>97</v>
      </c>
      <c r="J54" s="39">
        <v>7200</v>
      </c>
      <c r="K54" s="39">
        <v>87</v>
      </c>
      <c r="L54" s="39">
        <v>744</v>
      </c>
      <c r="M54" s="39">
        <v>98</v>
      </c>
      <c r="N54" s="39">
        <v>7000</v>
      </c>
      <c r="O54" s="40">
        <f t="shared" si="6"/>
        <v>87</v>
      </c>
      <c r="P54" s="40">
        <f t="shared" si="7"/>
        <v>7000</v>
      </c>
      <c r="Q54" s="41" t="s">
        <v>17</v>
      </c>
      <c r="R54" s="40">
        <v>6</v>
      </c>
      <c r="S54" s="42">
        <v>43599.5</v>
      </c>
      <c r="T54" s="43">
        <v>27.757333333333335</v>
      </c>
      <c r="U54" s="43">
        <v>16.536666666666665</v>
      </c>
      <c r="V54" s="43">
        <v>183.59</v>
      </c>
      <c r="W54" s="43">
        <v>161.87333333333336</v>
      </c>
      <c r="X54" s="43">
        <v>21.716666666666658</v>
      </c>
      <c r="Y54" s="43">
        <v>4.5183333333333335</v>
      </c>
      <c r="Z54" s="43">
        <v>2.8099999999999996</v>
      </c>
      <c r="AA54" s="43">
        <v>2.0416666666666663E-2</v>
      </c>
      <c r="AB54" s="43">
        <v>1.2876166666666669</v>
      </c>
      <c r="AC54" s="43">
        <v>0.1263633333333333</v>
      </c>
      <c r="AD54" s="43">
        <v>14.720180000000003</v>
      </c>
      <c r="AE54" s="43">
        <v>12.978956666666669</v>
      </c>
      <c r="AF54" s="44">
        <v>99.957106666666675</v>
      </c>
      <c r="AG54" s="43">
        <v>0.31020000000000003</v>
      </c>
      <c r="AH54" s="43">
        <v>4.9714066666666659</v>
      </c>
      <c r="AI54" s="43">
        <v>15.515913333333334</v>
      </c>
      <c r="AJ54" s="42">
        <v>3178</v>
      </c>
      <c r="AK54" s="45">
        <v>163.03283993279305</v>
      </c>
      <c r="AL54" s="45">
        <v>0.58796512524631972</v>
      </c>
      <c r="AM54" s="45">
        <v>1.7485626280941947E-2</v>
      </c>
      <c r="AN54" s="45">
        <v>1.0681437330643988</v>
      </c>
      <c r="AO54" s="45">
        <v>0.91460688119171507</v>
      </c>
      <c r="AP54" s="45">
        <v>0.16206285143903354</v>
      </c>
      <c r="AQ54" s="45">
        <v>0.3406594348828636</v>
      </c>
      <c r="AR54" s="45">
        <v>0.13240481291387945</v>
      </c>
      <c r="AS54" s="45">
        <v>9.1287092917528688E-5</v>
      </c>
      <c r="AT54" s="45">
        <v>2.3084672976604666E-2</v>
      </c>
      <c r="AU54" s="45">
        <v>9.9610442373704259E-3</v>
      </c>
      <c r="AV54" s="45">
        <v>5.3041047214917994E-2</v>
      </c>
      <c r="AW54" s="45">
        <v>4.621384837480224E-2</v>
      </c>
      <c r="AX54" s="45">
        <v>6.8879371484486575E-4</v>
      </c>
      <c r="AY54" s="45">
        <v>1.3675248216873563E-2</v>
      </c>
      <c r="AZ54" s="45">
        <v>1.4257144206310794E-2</v>
      </c>
      <c r="BA54" s="45">
        <v>5.5922537146659783E-2</v>
      </c>
      <c r="BB54" s="45">
        <v>0</v>
      </c>
      <c r="BC54" s="24">
        <v>62</v>
      </c>
      <c r="BD54" s="29">
        <v>34</v>
      </c>
      <c r="BE54" s="30">
        <f t="shared" si="8"/>
        <v>1.0057840245242642</v>
      </c>
      <c r="BF54" s="30">
        <v>0.91329794473934933</v>
      </c>
      <c r="BG54" s="30">
        <f t="shared" si="9"/>
        <v>1.0917800471556116</v>
      </c>
      <c r="BH54" s="31">
        <f t="shared" si="10"/>
        <v>86.749481166194542</v>
      </c>
      <c r="BI54" s="32">
        <f t="shared" si="11"/>
        <v>7642.4603300892813</v>
      </c>
      <c r="BJ54" s="33">
        <f t="shared" si="12"/>
        <v>0.98425247002469185</v>
      </c>
      <c r="BK54" s="33">
        <f t="shared" si="13"/>
        <v>0.98994541044938222</v>
      </c>
      <c r="BL54" s="15"/>
    </row>
    <row r="55" spans="1:64" x14ac:dyDescent="0.3">
      <c r="A55" s="34" t="s">
        <v>19</v>
      </c>
      <c r="B55" s="35">
        <v>40630</v>
      </c>
      <c r="C55" s="15"/>
      <c r="D55" s="36">
        <v>1</v>
      </c>
      <c r="E55" s="37">
        <v>1</v>
      </c>
      <c r="F55" s="38">
        <v>88.5</v>
      </c>
      <c r="G55" s="39">
        <v>87</v>
      </c>
      <c r="H55" s="39">
        <v>759</v>
      </c>
      <c r="I55" s="39">
        <v>97</v>
      </c>
      <c r="J55" s="39">
        <v>7200</v>
      </c>
      <c r="K55" s="39">
        <v>87</v>
      </c>
      <c r="L55" s="39">
        <v>744</v>
      </c>
      <c r="M55" s="39">
        <v>98</v>
      </c>
      <c r="N55" s="39">
        <v>7000</v>
      </c>
      <c r="O55" s="40">
        <f t="shared" si="6"/>
        <v>87</v>
      </c>
      <c r="P55" s="40">
        <f t="shared" si="7"/>
        <v>7000</v>
      </c>
      <c r="Q55" s="41" t="s">
        <v>17</v>
      </c>
      <c r="R55" s="40">
        <v>6</v>
      </c>
      <c r="S55" s="42">
        <v>43703.833333333336</v>
      </c>
      <c r="T55" s="43">
        <v>27.783666666666665</v>
      </c>
      <c r="U55" s="43">
        <v>16.521333333333327</v>
      </c>
      <c r="V55" s="43">
        <v>183.30666666666667</v>
      </c>
      <c r="W55" s="43">
        <v>161.53666666666672</v>
      </c>
      <c r="X55" s="43">
        <v>21.770000000000007</v>
      </c>
      <c r="Y55" s="43">
        <v>4.016</v>
      </c>
      <c r="Z55" s="43">
        <v>3.0056666666666669</v>
      </c>
      <c r="AA55" s="43">
        <v>2.0473333333333333E-2</v>
      </c>
      <c r="AB55" s="43">
        <v>1.2857633333333331</v>
      </c>
      <c r="AC55" s="43">
        <v>0.11201666666666665</v>
      </c>
      <c r="AD55" s="43">
        <v>14.663693333333335</v>
      </c>
      <c r="AE55" s="43">
        <v>12.922169999999998</v>
      </c>
      <c r="AF55" s="44">
        <v>99.958586666666662</v>
      </c>
      <c r="AG55" s="43">
        <v>0.33109666666666665</v>
      </c>
      <c r="AH55" s="43">
        <v>4.9805366666666657</v>
      </c>
      <c r="AI55" s="43">
        <v>15.45635666666667</v>
      </c>
      <c r="AJ55" s="42">
        <v>3178</v>
      </c>
      <c r="AK55" s="45">
        <v>87.132116622051271</v>
      </c>
      <c r="AL55" s="45">
        <v>0.51983076379578574</v>
      </c>
      <c r="AM55" s="45">
        <v>1.3829836145669981E-2</v>
      </c>
      <c r="AN55" s="45">
        <v>1.2182331279475123</v>
      </c>
      <c r="AO55" s="45">
        <v>1.1481569438929293</v>
      </c>
      <c r="AP55" s="45">
        <v>8.7690678936895916E-2</v>
      </c>
      <c r="AQ55" s="45">
        <v>0.25441752271034834</v>
      </c>
      <c r="AR55" s="45">
        <v>0.1144306244678109</v>
      </c>
      <c r="AS55" s="45">
        <v>4.497764451088009E-5</v>
      </c>
      <c r="AT55" s="45">
        <v>2.3048202612745334E-2</v>
      </c>
      <c r="AU55" s="45">
        <v>6.9746874028744901E-3</v>
      </c>
      <c r="AV55" s="45">
        <v>7.6898504237878279E-2</v>
      </c>
      <c r="AW55" s="45">
        <v>7.3177720134873891E-2</v>
      </c>
      <c r="AX55" s="45">
        <v>1.164335931300542E-3</v>
      </c>
      <c r="AY55" s="45">
        <v>1.300255898774872E-2</v>
      </c>
      <c r="AZ55" s="45">
        <v>7.5794405822745626E-3</v>
      </c>
      <c r="BA55" s="45">
        <v>8.1073519990673554E-2</v>
      </c>
      <c r="BB55" s="45">
        <v>0</v>
      </c>
      <c r="BC55" s="24">
        <v>62</v>
      </c>
      <c r="BD55" s="29">
        <v>34</v>
      </c>
      <c r="BE55" s="30">
        <f t="shared" si="8"/>
        <v>1.0057840245242642</v>
      </c>
      <c r="BF55" s="30">
        <v>0.91329794473934933</v>
      </c>
      <c r="BG55" s="30">
        <f t="shared" si="9"/>
        <v>1.0917800471556116</v>
      </c>
      <c r="BH55" s="31">
        <f t="shared" si="10"/>
        <v>86.749481166194542</v>
      </c>
      <c r="BI55" s="32">
        <f t="shared" si="11"/>
        <v>7642.4603300892813</v>
      </c>
      <c r="BJ55" s="33">
        <f t="shared" si="12"/>
        <v>0.98425247002469185</v>
      </c>
      <c r="BK55" s="33">
        <f t="shared" si="13"/>
        <v>0.98994541044938222</v>
      </c>
      <c r="BL55" s="15"/>
    </row>
    <row r="56" spans="1:64" x14ac:dyDescent="0.3">
      <c r="A56" s="34" t="s">
        <v>19</v>
      </c>
      <c r="B56" s="35">
        <v>40630</v>
      </c>
      <c r="C56" s="15"/>
      <c r="D56" s="36">
        <v>1</v>
      </c>
      <c r="E56" s="37">
        <v>1</v>
      </c>
      <c r="F56" s="38">
        <v>88.5</v>
      </c>
      <c r="G56" s="39">
        <v>87</v>
      </c>
      <c r="H56" s="39">
        <v>759</v>
      </c>
      <c r="I56" s="39">
        <v>97</v>
      </c>
      <c r="J56" s="39">
        <v>7200</v>
      </c>
      <c r="K56" s="39">
        <v>87</v>
      </c>
      <c r="L56" s="39">
        <v>744</v>
      </c>
      <c r="M56" s="39">
        <v>98</v>
      </c>
      <c r="N56" s="39">
        <v>7000</v>
      </c>
      <c r="O56" s="40">
        <f t="shared" si="6"/>
        <v>87</v>
      </c>
      <c r="P56" s="40">
        <f t="shared" si="7"/>
        <v>7000</v>
      </c>
      <c r="Q56" s="41" t="s">
        <v>17</v>
      </c>
      <c r="R56" s="40">
        <v>6</v>
      </c>
      <c r="S56" s="42">
        <v>43463.73333333333</v>
      </c>
      <c r="T56" s="43">
        <v>26.891000000000005</v>
      </c>
      <c r="U56" s="43">
        <v>16.565666666666658</v>
      </c>
      <c r="V56" s="43">
        <v>182.15333333333331</v>
      </c>
      <c r="W56" s="43">
        <v>160.46333333333334</v>
      </c>
      <c r="X56" s="43">
        <v>21.690000000000005</v>
      </c>
      <c r="Y56" s="43">
        <v>3.6013333333333337</v>
      </c>
      <c r="Z56" s="43">
        <v>3.2093333333333338</v>
      </c>
      <c r="AA56" s="43">
        <v>2.0356666666666655E-2</v>
      </c>
      <c r="AB56" s="43">
        <v>1.2514733333333332</v>
      </c>
      <c r="AC56" s="43">
        <v>0.10098333333333333</v>
      </c>
      <c r="AD56" s="43">
        <v>14.64988</v>
      </c>
      <c r="AE56" s="43">
        <v>12.905439999999999</v>
      </c>
      <c r="AF56" s="44">
        <v>99.960506666666689</v>
      </c>
      <c r="AG56" s="43">
        <v>0.35541000000000006</v>
      </c>
      <c r="AH56" s="43">
        <v>4.9596233333333339</v>
      </c>
      <c r="AI56" s="43">
        <v>15.441810000000002</v>
      </c>
      <c r="AJ56" s="42">
        <v>3178</v>
      </c>
      <c r="AK56" s="45">
        <v>107.64018392530019</v>
      </c>
      <c r="AL56" s="45">
        <v>0.3768412269703823</v>
      </c>
      <c r="AM56" s="45">
        <v>2.2234383645425088E-2</v>
      </c>
      <c r="AN56" s="45">
        <v>0.63121848960332771</v>
      </c>
      <c r="AO56" s="45">
        <v>0.61615231733341902</v>
      </c>
      <c r="AP56" s="45">
        <v>4.0257789993644363E-2</v>
      </c>
      <c r="AQ56" s="45">
        <v>0.84203666614134665</v>
      </c>
      <c r="AR56" s="45">
        <v>5.3943350447216896E-2</v>
      </c>
      <c r="AS56" s="45">
        <v>5.0400693299374513E-5</v>
      </c>
      <c r="AT56" s="45">
        <v>1.6043065605519054E-2</v>
      </c>
      <c r="AU56" s="45">
        <v>2.3480851822258314E-2</v>
      </c>
      <c r="AV56" s="45">
        <v>6.7187475228543986E-2</v>
      </c>
      <c r="AW56" s="45">
        <v>6.3313084119237653E-2</v>
      </c>
      <c r="AX56" s="45">
        <v>2.3780509743874111E-3</v>
      </c>
      <c r="AY56" s="45">
        <v>6.0220485688440937E-3</v>
      </c>
      <c r="AZ56" s="45">
        <v>9.3636377890047515E-3</v>
      </c>
      <c r="BA56" s="45">
        <v>7.0819977456199099E-2</v>
      </c>
      <c r="BB56" s="45">
        <v>0</v>
      </c>
      <c r="BC56" s="24">
        <v>62</v>
      </c>
      <c r="BD56" s="29">
        <v>34</v>
      </c>
      <c r="BE56" s="30">
        <f t="shared" si="8"/>
        <v>1.0057840245242642</v>
      </c>
      <c r="BF56" s="30">
        <v>0.91329794473934933</v>
      </c>
      <c r="BG56" s="30">
        <f t="shared" si="9"/>
        <v>1.0917800471556116</v>
      </c>
      <c r="BH56" s="31">
        <f t="shared" si="10"/>
        <v>86.749481166194542</v>
      </c>
      <c r="BI56" s="32">
        <f t="shared" si="11"/>
        <v>7642.4603300892813</v>
      </c>
      <c r="BJ56" s="33">
        <f t="shared" si="12"/>
        <v>0.98425247002469185</v>
      </c>
      <c r="BK56" s="33">
        <f t="shared" si="13"/>
        <v>0.98994541044938222</v>
      </c>
      <c r="BL56" s="15"/>
    </row>
    <row r="57" spans="1:64" x14ac:dyDescent="0.3">
      <c r="A57" s="34" t="s">
        <v>20</v>
      </c>
      <c r="B57" s="35">
        <v>40633</v>
      </c>
      <c r="C57" s="15">
        <v>70800</v>
      </c>
      <c r="D57" s="36">
        <v>1</v>
      </c>
      <c r="E57" s="37">
        <v>1</v>
      </c>
      <c r="F57" s="38">
        <v>88.5</v>
      </c>
      <c r="G57" s="39">
        <v>88</v>
      </c>
      <c r="H57" s="39">
        <v>809</v>
      </c>
      <c r="I57" s="39">
        <v>99</v>
      </c>
      <c r="J57" s="39">
        <v>6850</v>
      </c>
      <c r="K57" s="39">
        <v>88</v>
      </c>
      <c r="L57" s="39">
        <v>797</v>
      </c>
      <c r="M57" s="39">
        <v>99</v>
      </c>
      <c r="N57" s="39">
        <v>7220</v>
      </c>
      <c r="O57" s="40">
        <f t="shared" si="6"/>
        <v>88</v>
      </c>
      <c r="P57" s="40">
        <f t="shared" si="7"/>
        <v>7220</v>
      </c>
      <c r="Q57" s="41" t="s">
        <v>17</v>
      </c>
      <c r="R57" s="40">
        <v>6</v>
      </c>
      <c r="S57" s="42">
        <v>45724.800000000003</v>
      </c>
      <c r="T57" s="43">
        <v>33.848666666666666</v>
      </c>
      <c r="U57" s="43">
        <v>14.780333333333335</v>
      </c>
      <c r="V57" s="43">
        <v>198.6033333333333</v>
      </c>
      <c r="W57" s="43">
        <v>182.39</v>
      </c>
      <c r="X57" s="43">
        <v>16.213333333333331</v>
      </c>
      <c r="Y57" s="43">
        <v>4.5993333333333339</v>
      </c>
      <c r="Z57" s="43">
        <v>5.5256666666666669</v>
      </c>
      <c r="AA57" s="43">
        <v>2.1399999999999985E-2</v>
      </c>
      <c r="AB57" s="43">
        <v>1.4965266666666666</v>
      </c>
      <c r="AC57" s="43">
        <v>0.12281</v>
      </c>
      <c r="AD57" s="43">
        <v>15.206686666666672</v>
      </c>
      <c r="AE57" s="43">
        <v>13.965250000000003</v>
      </c>
      <c r="AF57" s="44">
        <v>99.95255666666668</v>
      </c>
      <c r="AG57" s="43">
        <v>0.58257000000000003</v>
      </c>
      <c r="AH57" s="43">
        <v>5.1564566666666671</v>
      </c>
      <c r="AI57" s="43">
        <v>16.028696666666669</v>
      </c>
      <c r="AJ57" s="42">
        <v>3176.4</v>
      </c>
      <c r="AK57" s="45">
        <v>131.81999220502487</v>
      </c>
      <c r="AL57" s="45">
        <v>0.81649263921067905</v>
      </c>
      <c r="AM57" s="45">
        <v>1.6501480254047556E-2</v>
      </c>
      <c r="AN57" s="45">
        <v>0.77792089544119936</v>
      </c>
      <c r="AO57" s="45">
        <v>0.76534869222363922</v>
      </c>
      <c r="AP57" s="45">
        <v>0.24030631792933405</v>
      </c>
      <c r="AQ57" s="45">
        <v>0.20197188833636703</v>
      </c>
      <c r="AR57" s="45">
        <v>6.2900212890014878E-2</v>
      </c>
      <c r="AS57" s="45">
        <v>7.878385971583305E-5</v>
      </c>
      <c r="AT57" s="45">
        <v>3.2249618370726062E-2</v>
      </c>
      <c r="AU57" s="45">
        <v>5.4157719862358081E-3</v>
      </c>
      <c r="AV57" s="45">
        <v>2.3678605698311213E-2</v>
      </c>
      <c r="AW57" s="45">
        <v>2.5708119608269717E-2</v>
      </c>
      <c r="AX57" s="45">
        <v>9.7191007578046403E-4</v>
      </c>
      <c r="AY57" s="45">
        <v>6.3754999803936905E-3</v>
      </c>
      <c r="AZ57" s="45">
        <v>1.149589681922043E-2</v>
      </c>
      <c r="BA57" s="45">
        <v>2.4952651484200269E-2</v>
      </c>
      <c r="BB57" s="45">
        <v>0.49827287912243995</v>
      </c>
      <c r="BC57" s="24">
        <v>84</v>
      </c>
      <c r="BD57" s="29">
        <v>43</v>
      </c>
      <c r="BE57" s="30">
        <f t="shared" si="8"/>
        <v>1.0482002043688667</v>
      </c>
      <c r="BF57" s="30">
        <v>0.91602014427657552</v>
      </c>
      <c r="BG57" s="30">
        <f t="shared" si="9"/>
        <v>1.0662839093994811</v>
      </c>
      <c r="BH57" s="31">
        <f t="shared" si="10"/>
        <v>85.952903566455518</v>
      </c>
      <c r="BI57" s="32">
        <f t="shared" si="11"/>
        <v>7698.5698258642542</v>
      </c>
      <c r="BJ57" s="33">
        <f t="shared" si="12"/>
        <v>0.97869054222654417</v>
      </c>
      <c r="BK57" s="33">
        <f t="shared" si="13"/>
        <v>1.0258636263757406</v>
      </c>
      <c r="BL57" s="15"/>
    </row>
    <row r="58" spans="1:64" x14ac:dyDescent="0.3">
      <c r="A58" s="34" t="s">
        <v>20</v>
      </c>
      <c r="B58" s="35">
        <v>40633</v>
      </c>
      <c r="C58" s="15"/>
      <c r="D58" s="36">
        <v>1</v>
      </c>
      <c r="E58" s="37">
        <v>1</v>
      </c>
      <c r="F58" s="38">
        <v>88.5</v>
      </c>
      <c r="G58" s="39">
        <v>88</v>
      </c>
      <c r="H58" s="39">
        <v>809</v>
      </c>
      <c r="I58" s="39">
        <v>99</v>
      </c>
      <c r="J58" s="39">
        <v>6850</v>
      </c>
      <c r="K58" s="39">
        <v>88</v>
      </c>
      <c r="L58" s="39">
        <v>797</v>
      </c>
      <c r="M58" s="39">
        <v>99</v>
      </c>
      <c r="N58" s="39">
        <v>7220</v>
      </c>
      <c r="O58" s="40">
        <f t="shared" si="6"/>
        <v>88</v>
      </c>
      <c r="P58" s="40">
        <f t="shared" si="7"/>
        <v>7220</v>
      </c>
      <c r="Q58" s="41" t="s">
        <v>17</v>
      </c>
      <c r="R58" s="40">
        <v>6</v>
      </c>
      <c r="S58" s="42">
        <v>45825.5</v>
      </c>
      <c r="T58" s="43">
        <v>34.532000000000004</v>
      </c>
      <c r="U58" s="43">
        <v>14.767333333333339</v>
      </c>
      <c r="V58" s="43">
        <v>200.28333333333333</v>
      </c>
      <c r="W58" s="43">
        <v>183.57999999999998</v>
      </c>
      <c r="X58" s="43">
        <v>16.70333333333333</v>
      </c>
      <c r="Y58" s="43">
        <v>4.149</v>
      </c>
      <c r="Z58" s="43">
        <v>5.5669999999999975</v>
      </c>
      <c r="AA58" s="43">
        <v>2.1463333333333327E-2</v>
      </c>
      <c r="AB58" s="43">
        <v>1.5233099999999997</v>
      </c>
      <c r="AC58" s="43">
        <v>0.11054666666666664</v>
      </c>
      <c r="AD58" s="43">
        <v>15.302896666666667</v>
      </c>
      <c r="AE58" s="43">
        <v>14.026630000000003</v>
      </c>
      <c r="AF58" s="44">
        <v>99.953153333333375</v>
      </c>
      <c r="AG58" s="43">
        <v>0.58568666666666691</v>
      </c>
      <c r="AH58" s="43">
        <v>5.1652766666666672</v>
      </c>
      <c r="AI58" s="43">
        <v>16.130113333333334</v>
      </c>
      <c r="AJ58" s="42">
        <v>3176.4</v>
      </c>
      <c r="AK58" s="45">
        <v>171.52475442136725</v>
      </c>
      <c r="AL58" s="45">
        <v>0.8228520627921414</v>
      </c>
      <c r="AM58" s="45">
        <v>2.2117762144910541E-2</v>
      </c>
      <c r="AN58" s="45">
        <v>0.87457707348775615</v>
      </c>
      <c r="AO58" s="45">
        <v>0.75949166303458249</v>
      </c>
      <c r="AP58" s="45">
        <v>0.17710961603484263</v>
      </c>
      <c r="AQ58" s="45">
        <v>0.17426396940984454</v>
      </c>
      <c r="AR58" s="45">
        <v>5.724418356238594E-2</v>
      </c>
      <c r="AS58" s="45">
        <v>7.1839540228414305E-5</v>
      </c>
      <c r="AT58" s="45">
        <v>3.1497819847926212E-2</v>
      </c>
      <c r="AU58" s="45">
        <v>4.4925020548291002E-3</v>
      </c>
      <c r="AV58" s="45">
        <v>6.4030873390314103E-2</v>
      </c>
      <c r="AW58" s="45">
        <v>4.9800243386747718E-2</v>
      </c>
      <c r="AX58" s="45">
        <v>9.0885806840662934E-4</v>
      </c>
      <c r="AY58" s="45">
        <v>6.3475617547121979E-3</v>
      </c>
      <c r="AZ58" s="45">
        <v>1.4916010452399549E-2</v>
      </c>
      <c r="BA58" s="45">
        <v>6.750671350181478E-2</v>
      </c>
      <c r="BB58" s="45">
        <v>0.49827287912243995</v>
      </c>
      <c r="BC58" s="24">
        <v>84</v>
      </c>
      <c r="BD58" s="29">
        <v>43</v>
      </c>
      <c r="BE58" s="30">
        <f t="shared" si="8"/>
        <v>1.0482002043688667</v>
      </c>
      <c r="BF58" s="30">
        <v>0.91602014427657552</v>
      </c>
      <c r="BG58" s="30">
        <f t="shared" si="9"/>
        <v>1.0662839093994811</v>
      </c>
      <c r="BH58" s="31">
        <f t="shared" si="10"/>
        <v>85.952903566455518</v>
      </c>
      <c r="BI58" s="32">
        <f t="shared" si="11"/>
        <v>7698.5698258642542</v>
      </c>
      <c r="BJ58" s="33">
        <f t="shared" si="12"/>
        <v>0.97869054222654417</v>
      </c>
      <c r="BK58" s="33">
        <f t="shared" si="13"/>
        <v>1.0258636263757406</v>
      </c>
      <c r="BL58" s="15"/>
    </row>
    <row r="59" spans="1:64" x14ac:dyDescent="0.3">
      <c r="A59" s="34" t="s">
        <v>21</v>
      </c>
      <c r="B59" s="35">
        <v>40630</v>
      </c>
      <c r="C59" s="15">
        <v>75960</v>
      </c>
      <c r="D59" s="36">
        <v>1</v>
      </c>
      <c r="E59" s="37">
        <v>1</v>
      </c>
      <c r="F59" s="38">
        <v>88.5</v>
      </c>
      <c r="G59" s="39">
        <v>88</v>
      </c>
      <c r="H59" s="39">
        <v>766</v>
      </c>
      <c r="I59" s="39">
        <v>98</v>
      </c>
      <c r="J59" s="39">
        <v>7500</v>
      </c>
      <c r="K59" s="39">
        <v>88</v>
      </c>
      <c r="L59" s="39">
        <v>762</v>
      </c>
      <c r="M59" s="39">
        <v>99</v>
      </c>
      <c r="N59" s="39">
        <v>7600</v>
      </c>
      <c r="O59" s="40">
        <f t="shared" si="6"/>
        <v>88</v>
      </c>
      <c r="P59" s="40">
        <f t="shared" si="7"/>
        <v>7600</v>
      </c>
      <c r="Q59" s="41" t="s">
        <v>17</v>
      </c>
      <c r="R59" s="40">
        <v>6</v>
      </c>
      <c r="S59" s="42">
        <v>45065.533333333333</v>
      </c>
      <c r="T59" s="43">
        <v>36.34266666666668</v>
      </c>
      <c r="U59" s="43">
        <v>16.269999999999996</v>
      </c>
      <c r="V59" s="43">
        <v>207.59333333333331</v>
      </c>
      <c r="W59" s="43">
        <v>182.86666666666665</v>
      </c>
      <c r="X59" s="43">
        <v>24.726666666666663</v>
      </c>
      <c r="Y59" s="43">
        <v>0.28366666666666679</v>
      </c>
      <c r="Z59" s="43">
        <v>3.000666666666667</v>
      </c>
      <c r="AA59" s="43">
        <v>2.1103333333333339E-2</v>
      </c>
      <c r="AB59" s="43">
        <v>1.6305333333333334</v>
      </c>
      <c r="AC59" s="43">
        <v>7.6799999999999985E-3</v>
      </c>
      <c r="AD59" s="43">
        <v>16.120233333333331</v>
      </c>
      <c r="AE59" s="43">
        <v>14.200139999999998</v>
      </c>
      <c r="AF59" s="44">
        <v>99.960926666666666</v>
      </c>
      <c r="AG59" s="43">
        <v>0.32084666666666661</v>
      </c>
      <c r="AH59" s="43">
        <v>5.0999333333333334</v>
      </c>
      <c r="AI59" s="43">
        <v>16.991656666666664</v>
      </c>
      <c r="AJ59" s="42">
        <v>3177</v>
      </c>
      <c r="AK59" s="45">
        <v>171.09358869335685</v>
      </c>
      <c r="AL59" s="45">
        <v>0.65159186153776039</v>
      </c>
      <c r="AM59" s="45">
        <v>2.573070083610686E-2</v>
      </c>
      <c r="AN59" s="45">
        <v>0.94974890813908175</v>
      </c>
      <c r="AO59" s="45">
        <v>0.92525237316033493</v>
      </c>
      <c r="AP59" s="45">
        <v>0.10482607379429242</v>
      </c>
      <c r="AQ59" s="45">
        <v>4.9013251785355871E-3</v>
      </c>
      <c r="AR59" s="45">
        <v>5.0714436041313767E-2</v>
      </c>
      <c r="AS59" s="45">
        <v>8.5028730776551508E-5</v>
      </c>
      <c r="AT59" s="45">
        <v>2.5017777587193844E-2</v>
      </c>
      <c r="AU59" s="45">
        <v>1.4948186373673218E-4</v>
      </c>
      <c r="AV59" s="45">
        <v>5.7392882733887422E-2</v>
      </c>
      <c r="AW59" s="45">
        <v>5.7510206590386789E-2</v>
      </c>
      <c r="AX59" s="45">
        <v>5.8246404851895772E-4</v>
      </c>
      <c r="AY59" s="45">
        <v>5.5138529825017662E-3</v>
      </c>
      <c r="AZ59" s="45">
        <v>1.4882165520337155E-2</v>
      </c>
      <c r="BA59" s="45">
        <v>6.0484467560621959E-2</v>
      </c>
      <c r="BB59" s="45">
        <v>0</v>
      </c>
      <c r="BC59" s="24">
        <v>64</v>
      </c>
      <c r="BD59" s="29">
        <v>42</v>
      </c>
      <c r="BE59" s="30">
        <f t="shared" si="8"/>
        <v>1.0096400408737736</v>
      </c>
      <c r="BF59" s="30">
        <v>0.91329794473934933</v>
      </c>
      <c r="BG59" s="30">
        <f t="shared" si="9"/>
        <v>1.0896931900244151</v>
      </c>
      <c r="BH59" s="31">
        <f t="shared" si="10"/>
        <v>87.578880474427194</v>
      </c>
      <c r="BI59" s="32">
        <f t="shared" si="11"/>
        <v>8281.6682441855555</v>
      </c>
      <c r="BJ59" s="33">
        <f t="shared" si="12"/>
        <v>0.99009575124182292</v>
      </c>
      <c r="BK59" s="33">
        <f t="shared" si="13"/>
        <v>0.99964031475274362</v>
      </c>
      <c r="BL59" s="15"/>
    </row>
    <row r="60" spans="1:64" x14ac:dyDescent="0.3">
      <c r="A60" s="34" t="s">
        <v>21</v>
      </c>
      <c r="B60" s="35">
        <v>40630</v>
      </c>
      <c r="C60" s="15"/>
      <c r="D60" s="36">
        <v>1</v>
      </c>
      <c r="E60" s="37">
        <v>1</v>
      </c>
      <c r="F60" s="38">
        <v>88.5</v>
      </c>
      <c r="G60" s="39">
        <v>88</v>
      </c>
      <c r="H60" s="39">
        <v>766</v>
      </c>
      <c r="I60" s="39">
        <v>98</v>
      </c>
      <c r="J60" s="39">
        <v>7500</v>
      </c>
      <c r="K60" s="39">
        <v>88</v>
      </c>
      <c r="L60" s="39">
        <v>762</v>
      </c>
      <c r="M60" s="39">
        <v>99</v>
      </c>
      <c r="N60" s="39">
        <v>7600</v>
      </c>
      <c r="O60" s="40">
        <f t="shared" si="6"/>
        <v>88</v>
      </c>
      <c r="P60" s="40">
        <f t="shared" si="7"/>
        <v>7600</v>
      </c>
      <c r="Q60" s="41" t="s">
        <v>17</v>
      </c>
      <c r="R60" s="40">
        <v>6</v>
      </c>
      <c r="S60" s="42">
        <v>45021.8</v>
      </c>
      <c r="T60" s="43">
        <v>36.193333333333342</v>
      </c>
      <c r="U60" s="43">
        <v>16.268999999999995</v>
      </c>
      <c r="V60" s="43">
        <v>206.74666666666664</v>
      </c>
      <c r="W60" s="43">
        <v>181.98999999999998</v>
      </c>
      <c r="X60" s="43">
        <v>24.756666666666675</v>
      </c>
      <c r="Y60" s="43">
        <v>0.28633333333333333</v>
      </c>
      <c r="Z60" s="43">
        <v>3.0339999999999998</v>
      </c>
      <c r="AA60" s="43">
        <v>2.1080000000000005E-2</v>
      </c>
      <c r="AB60" s="43">
        <v>1.6253300000000002</v>
      </c>
      <c r="AC60" s="43">
        <v>7.7733333333333309E-3</v>
      </c>
      <c r="AD60" s="43">
        <v>16.069616666666668</v>
      </c>
      <c r="AE60" s="43">
        <v>14.145389999999994</v>
      </c>
      <c r="AF60" s="44">
        <v>99.961039999999983</v>
      </c>
      <c r="AG60" s="43">
        <v>0.32471666666666665</v>
      </c>
      <c r="AH60" s="43">
        <v>5.0961299999999996</v>
      </c>
      <c r="AI60" s="43">
        <v>16.938303333333334</v>
      </c>
      <c r="AJ60" s="42">
        <v>3177</v>
      </c>
      <c r="AK60" s="45">
        <v>91.510466709260157</v>
      </c>
      <c r="AL60" s="45">
        <v>0.52394612340369706</v>
      </c>
      <c r="AM60" s="45">
        <v>1.0938700673013496E-2</v>
      </c>
      <c r="AN60" s="45">
        <v>0.24173700918393856</v>
      </c>
      <c r="AO60" s="45">
        <v>0.23540134473585503</v>
      </c>
      <c r="AP60" s="45">
        <v>6.2606231557929548E-2</v>
      </c>
      <c r="AQ60" s="45">
        <v>5.5605341676753326E-3</v>
      </c>
      <c r="AR60" s="45">
        <v>3.8470768123342686E-2</v>
      </c>
      <c r="AS60" s="45">
        <v>4.8423419811149948E-5</v>
      </c>
      <c r="AT60" s="45">
        <v>2.080824024440716E-2</v>
      </c>
      <c r="AU60" s="45">
        <v>1.5297809925141182E-4</v>
      </c>
      <c r="AV60" s="45">
        <v>4.1339144706409599E-2</v>
      </c>
      <c r="AW60" s="45">
        <v>3.7587400218323387E-2</v>
      </c>
      <c r="AX60" s="45">
        <v>4.9242538381027458E-4</v>
      </c>
      <c r="AY60" s="45">
        <v>4.2021409431083033E-3</v>
      </c>
      <c r="AZ60" s="45">
        <v>7.9711181234461224E-3</v>
      </c>
      <c r="BA60" s="45">
        <v>4.3569884279074565E-2</v>
      </c>
      <c r="BB60" s="45">
        <v>0</v>
      </c>
      <c r="BC60" s="24">
        <v>64</v>
      </c>
      <c r="BD60" s="29">
        <v>42</v>
      </c>
      <c r="BE60" s="30">
        <f t="shared" si="8"/>
        <v>1.0096400408737736</v>
      </c>
      <c r="BF60" s="30">
        <v>0.91329794473934933</v>
      </c>
      <c r="BG60" s="30">
        <f t="shared" si="9"/>
        <v>1.0896931900244151</v>
      </c>
      <c r="BH60" s="31">
        <f t="shared" si="10"/>
        <v>87.578880474427194</v>
      </c>
      <c r="BI60" s="32">
        <f t="shared" si="11"/>
        <v>8281.6682441855555</v>
      </c>
      <c r="BJ60" s="33">
        <f t="shared" si="12"/>
        <v>0.99009575124182292</v>
      </c>
      <c r="BK60" s="33">
        <f t="shared" si="13"/>
        <v>0.99964031475274362</v>
      </c>
      <c r="BL60" s="15"/>
    </row>
    <row r="61" spans="1:64" x14ac:dyDescent="0.3">
      <c r="A61" s="34"/>
      <c r="B61" s="35"/>
      <c r="C61" s="15"/>
      <c r="D61" s="36"/>
      <c r="E61" s="37"/>
      <c r="F61" s="38"/>
      <c r="G61" s="39"/>
      <c r="H61" s="39"/>
      <c r="I61" s="39"/>
      <c r="J61" s="39"/>
      <c r="K61" s="39"/>
      <c r="L61" s="39"/>
      <c r="M61" s="39"/>
      <c r="N61" s="39"/>
      <c r="O61" s="40"/>
      <c r="P61" s="40"/>
      <c r="Q61" s="41"/>
      <c r="R61" s="40"/>
      <c r="S61" s="42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4"/>
      <c r="AG61" s="43"/>
      <c r="AH61" s="43"/>
      <c r="AI61" s="43"/>
      <c r="AJ61" s="42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24"/>
      <c r="BD61" s="29"/>
      <c r="BE61" s="30"/>
      <c r="BF61" s="30"/>
      <c r="BG61" s="30"/>
      <c r="BH61" s="31"/>
      <c r="BI61" s="32"/>
      <c r="BJ61" s="33"/>
      <c r="BK61" s="33"/>
      <c r="BL61" s="15"/>
    </row>
    <row r="62" spans="1:64" x14ac:dyDescent="0.3">
      <c r="A62" s="34" t="s">
        <v>20</v>
      </c>
      <c r="B62" s="35">
        <v>40633</v>
      </c>
      <c r="C62" s="15"/>
      <c r="D62" s="36">
        <v>0.04</v>
      </c>
      <c r="E62" s="37">
        <v>0.04</v>
      </c>
      <c r="F62" s="38">
        <v>20</v>
      </c>
      <c r="G62" s="39">
        <v>21</v>
      </c>
      <c r="H62" s="39">
        <v>482</v>
      </c>
      <c r="I62" s="39">
        <v>59</v>
      </c>
      <c r="J62" s="39">
        <v>727</v>
      </c>
      <c r="K62" s="39">
        <v>21</v>
      </c>
      <c r="L62" s="39">
        <v>492</v>
      </c>
      <c r="M62" s="39">
        <v>59</v>
      </c>
      <c r="N62" s="39">
        <v>719</v>
      </c>
      <c r="O62" s="40">
        <f t="shared" ref="O62:O72" si="14">IF(R62&lt;&gt;"",IF(R62&lt;1,G62,K62),"")</f>
        <v>21</v>
      </c>
      <c r="P62" s="40">
        <f t="shared" ref="P62:P72" si="15">IF(R62&lt;&gt;"",IF(R62&lt;1,J62,N62),"")</f>
        <v>719</v>
      </c>
      <c r="Q62" s="41" t="s">
        <v>17</v>
      </c>
      <c r="R62" s="40">
        <v>8</v>
      </c>
      <c r="S62" s="42">
        <v>16979.166666666668</v>
      </c>
      <c r="T62" s="43">
        <v>766.39966666666658</v>
      </c>
      <c r="U62" s="43">
        <v>18.514666666666667</v>
      </c>
      <c r="V62" s="43">
        <v>11.616666666666665</v>
      </c>
      <c r="W62" s="43">
        <v>6.8846666666666652</v>
      </c>
      <c r="X62" s="43">
        <v>4.7320000000000002</v>
      </c>
      <c r="Y62" s="43">
        <v>169.42433333333335</v>
      </c>
      <c r="Z62" s="43">
        <v>2.0886666666666667</v>
      </c>
      <c r="AA62" s="43">
        <v>8.4100000000000008E-3</v>
      </c>
      <c r="AB62" s="43">
        <v>87.495269999999991</v>
      </c>
      <c r="AC62" s="43">
        <v>11.411516666666666</v>
      </c>
      <c r="AD62" s="43">
        <v>2.2412233333333327</v>
      </c>
      <c r="AE62" s="43">
        <v>1.3287500000000001</v>
      </c>
      <c r="AF62" s="44">
        <v>96.803420000000003</v>
      </c>
      <c r="AG62" s="43">
        <v>0.55561666666666687</v>
      </c>
      <c r="AH62" s="43">
        <v>2.6479833333333334</v>
      </c>
      <c r="AI62" s="43">
        <v>2.362363333333334</v>
      </c>
      <c r="AJ62" s="42">
        <v>3045.7666666666669</v>
      </c>
      <c r="AK62" s="45">
        <v>1039.975499821925</v>
      </c>
      <c r="AL62" s="45">
        <v>53.978400628102776</v>
      </c>
      <c r="AM62" s="45">
        <v>0.13239786781628643</v>
      </c>
      <c r="AN62" s="45">
        <v>0.56112161896011603</v>
      </c>
      <c r="AO62" s="45">
        <v>0.27136606315065304</v>
      </c>
      <c r="AP62" s="45">
        <v>0.28986798422015331</v>
      </c>
      <c r="AQ62" s="45">
        <v>9.3785689972819259</v>
      </c>
      <c r="AR62" s="45">
        <v>3.5886154599706323E-2</v>
      </c>
      <c r="AS62" s="45">
        <v>5.2545546745262975E-4</v>
      </c>
      <c r="AT62" s="45">
        <v>2.9327258129423197</v>
      </c>
      <c r="AU62" s="45">
        <v>0.82770162793431534</v>
      </c>
      <c r="AV62" s="45">
        <v>0.10159019326597515</v>
      </c>
      <c r="AW62" s="45">
        <v>5.9819704688046045E-2</v>
      </c>
      <c r="AX62" s="45">
        <v>0.13523487460838196</v>
      </c>
      <c r="AY62" s="45">
        <v>3.4284148175092573E-2</v>
      </c>
      <c r="AZ62" s="45">
        <v>9.8914902762455945E-2</v>
      </c>
      <c r="BA62" s="45">
        <v>0.10708631865778238</v>
      </c>
      <c r="BB62" s="45">
        <v>6.3825372391760826</v>
      </c>
      <c r="BC62" s="24">
        <v>79</v>
      </c>
      <c r="BD62" s="29">
        <v>46</v>
      </c>
      <c r="BE62" s="30">
        <f t="shared" ref="BE62:BE72" si="16">IF(BC62&lt;&gt;"",(459.67+BC62)/518.67,"")</f>
        <v>1.0385601634950934</v>
      </c>
      <c r="BF62" s="30">
        <v>0.91602014427657552</v>
      </c>
      <c r="BG62" s="30">
        <f t="shared" ref="BG62:BG72" si="17">IF(BF62&lt;&gt;"",1/(BF62*SQRT(BE62)),"")</f>
        <v>1.0712211668241636</v>
      </c>
      <c r="BH62" s="31">
        <f t="shared" ref="BH62:BH72" si="18">IF(BC62&lt;&gt;"",O62/SQRT(BE62),"")</f>
        <v>20.606463523514229</v>
      </c>
      <c r="BI62" s="32">
        <f t="shared" ref="BI62:BI72" si="19">IF(BC62&lt;&gt;"",P62*BG62,"")</f>
        <v>770.20801894657359</v>
      </c>
      <c r="BJ62" s="33">
        <f t="shared" ref="BJ62:BJ72" si="20">IF(BC62&lt;&gt;"",0.4054+0.009348*BH62-0.0000656*BH62^2+0.0000004007*BH62^3,"")</f>
        <v>0.57367987708181878</v>
      </c>
      <c r="BK62" s="33">
        <f t="shared" ref="BK62:BK72" si="21">IF(BC62&lt;&gt;"",BJ62*BE62,"")</f>
        <v>0.59580106693593882</v>
      </c>
      <c r="BL62" s="15"/>
    </row>
    <row r="63" spans="1:64" x14ac:dyDescent="0.3">
      <c r="A63" s="34" t="s">
        <v>20</v>
      </c>
      <c r="B63" s="35">
        <v>40633</v>
      </c>
      <c r="C63" s="15">
        <v>63660.000000000007</v>
      </c>
      <c r="D63" s="36">
        <v>0.04</v>
      </c>
      <c r="E63" s="37">
        <v>0.04</v>
      </c>
      <c r="F63" s="38">
        <v>20</v>
      </c>
      <c r="G63" s="39">
        <v>21.5</v>
      </c>
      <c r="H63" s="39">
        <v>470</v>
      </c>
      <c r="I63" s="39">
        <v>59</v>
      </c>
      <c r="J63" s="39">
        <v>730</v>
      </c>
      <c r="K63" s="39">
        <v>21</v>
      </c>
      <c r="L63" s="39">
        <v>486</v>
      </c>
      <c r="M63" s="39">
        <v>59</v>
      </c>
      <c r="N63" s="39">
        <v>730</v>
      </c>
      <c r="O63" s="40">
        <f t="shared" si="14"/>
        <v>21</v>
      </c>
      <c r="P63" s="40">
        <f t="shared" si="15"/>
        <v>730</v>
      </c>
      <c r="Q63" s="41" t="s">
        <v>17</v>
      </c>
      <c r="R63" s="40">
        <v>8</v>
      </c>
      <c r="S63" s="42">
        <v>17876.766666666666</v>
      </c>
      <c r="T63" s="43">
        <v>859.9136666666667</v>
      </c>
      <c r="U63" s="43">
        <v>18.379333333333328</v>
      </c>
      <c r="V63" s="43">
        <v>11.677333333333335</v>
      </c>
      <c r="W63" s="43">
        <v>8.5463333333333331</v>
      </c>
      <c r="X63" s="43">
        <v>3.1310000000000002</v>
      </c>
      <c r="Y63" s="43">
        <v>214.78266666666659</v>
      </c>
      <c r="Z63" s="43">
        <v>2.5403333333333324</v>
      </c>
      <c r="AA63" s="43">
        <v>8.8999999999999982E-3</v>
      </c>
      <c r="AB63" s="43">
        <v>92.713409999999996</v>
      </c>
      <c r="AC63" s="43">
        <v>13.636529999999999</v>
      </c>
      <c r="AD63" s="43">
        <v>2.1259999999999999</v>
      </c>
      <c r="AE63" s="43">
        <v>1.5558366666666668</v>
      </c>
      <c r="AF63" s="44">
        <v>96.458329999999975</v>
      </c>
      <c r="AG63" s="43">
        <v>0.63641999999999987</v>
      </c>
      <c r="AH63" s="43">
        <v>2.7337466666666668</v>
      </c>
      <c r="AI63" s="43">
        <v>2.24091</v>
      </c>
      <c r="AJ63" s="42">
        <v>3028.0333333333333</v>
      </c>
      <c r="AK63" s="45">
        <v>272.35723034196212</v>
      </c>
      <c r="AL63" s="45">
        <v>8.0937939116963804</v>
      </c>
      <c r="AM63" s="45">
        <v>4.2986231423027051E-2</v>
      </c>
      <c r="AN63" s="45">
        <v>0.11227838964622976</v>
      </c>
      <c r="AO63" s="45">
        <v>0.11595133739500639</v>
      </c>
      <c r="AP63" s="45">
        <v>5.0401833573652959E-2</v>
      </c>
      <c r="AQ63" s="45">
        <v>1.4121710684196833</v>
      </c>
      <c r="AR63" s="45">
        <v>4.5218498910049643E-2</v>
      </c>
      <c r="AS63" s="45">
        <v>1.3645764784420256E-4</v>
      </c>
      <c r="AT63" s="45">
        <v>0.64420454042120134</v>
      </c>
      <c r="AU63" s="45">
        <v>0.16088700714787474</v>
      </c>
      <c r="AV63" s="45">
        <v>1.9682794867424264E-2</v>
      </c>
      <c r="AW63" s="45">
        <v>5.6998175006073631E-3</v>
      </c>
      <c r="AX63" s="45">
        <v>2.8981446502534664E-2</v>
      </c>
      <c r="AY63" s="45">
        <v>8.4303392986080396E-3</v>
      </c>
      <c r="AZ63" s="45">
        <v>2.5409402730612065E-2</v>
      </c>
      <c r="BA63" s="45">
        <v>2.0748516357428616E-2</v>
      </c>
      <c r="BB63" s="45">
        <v>0.66867513545937207</v>
      </c>
      <c r="BC63" s="24">
        <v>76</v>
      </c>
      <c r="BD63" s="29">
        <v>47</v>
      </c>
      <c r="BE63" s="30">
        <f t="shared" si="16"/>
        <v>1.0327761389708294</v>
      </c>
      <c r="BF63" s="30">
        <v>0.91602014427657552</v>
      </c>
      <c r="BG63" s="30">
        <f t="shared" si="17"/>
        <v>1.0742166459020721</v>
      </c>
      <c r="BH63" s="31">
        <f t="shared" si="18"/>
        <v>20.664085826233816</v>
      </c>
      <c r="BI63" s="32">
        <f t="shared" si="19"/>
        <v>784.17815150851266</v>
      </c>
      <c r="BJ63" s="33">
        <f t="shared" si="20"/>
        <v>0.5740920219837421</v>
      </c>
      <c r="BK63" s="33">
        <f t="shared" si="21"/>
        <v>0.59290854187832565</v>
      </c>
      <c r="BL63" s="15"/>
    </row>
    <row r="64" spans="1:64" x14ac:dyDescent="0.3">
      <c r="A64" s="34" t="s">
        <v>19</v>
      </c>
      <c r="B64" s="35">
        <v>40630</v>
      </c>
      <c r="C64" s="15"/>
      <c r="D64" s="36">
        <v>0.04</v>
      </c>
      <c r="E64" s="37">
        <v>0.04</v>
      </c>
      <c r="F64" s="38">
        <v>20</v>
      </c>
      <c r="G64" s="39">
        <v>21.5</v>
      </c>
      <c r="H64" s="39">
        <v>444</v>
      </c>
      <c r="I64" s="39">
        <v>59</v>
      </c>
      <c r="J64" s="39">
        <v>800</v>
      </c>
      <c r="K64" s="39">
        <v>21.5</v>
      </c>
      <c r="L64" s="39">
        <v>460</v>
      </c>
      <c r="M64" s="39">
        <v>59</v>
      </c>
      <c r="N64" s="39">
        <v>800</v>
      </c>
      <c r="O64" s="40">
        <f t="shared" si="14"/>
        <v>21.5</v>
      </c>
      <c r="P64" s="40">
        <f t="shared" si="15"/>
        <v>800</v>
      </c>
      <c r="Q64" s="41" t="s">
        <v>17</v>
      </c>
      <c r="R64" s="40">
        <v>8</v>
      </c>
      <c r="S64" s="42">
        <v>21123.633333333335</v>
      </c>
      <c r="T64" s="43">
        <v>948.99433333333343</v>
      </c>
      <c r="U64" s="43">
        <v>20.040666666666663</v>
      </c>
      <c r="V64" s="43">
        <v>11.082333333333338</v>
      </c>
      <c r="W64" s="43">
        <v>0.5013333333333333</v>
      </c>
      <c r="X64" s="43">
        <v>10.581000000000007</v>
      </c>
      <c r="Y64" s="43">
        <v>253.42633333333339</v>
      </c>
      <c r="Z64" s="43">
        <v>1.1350000000000002</v>
      </c>
      <c r="AA64" s="43">
        <v>1.0496666666666672E-2</v>
      </c>
      <c r="AB64" s="43">
        <v>86.616963333333345</v>
      </c>
      <c r="AC64" s="43">
        <v>13.662069999999998</v>
      </c>
      <c r="AD64" s="43">
        <v>1.7133066666666668</v>
      </c>
      <c r="AE64" s="43">
        <v>7.7506666666666654E-2</v>
      </c>
      <c r="AF64" s="44">
        <v>96.59899666666665</v>
      </c>
      <c r="AG64" s="43">
        <v>0.24146333333333339</v>
      </c>
      <c r="AH64" s="43">
        <v>3.0327466666666671</v>
      </c>
      <c r="AI64" s="43">
        <v>1.8059166666666662</v>
      </c>
      <c r="AJ64" s="42">
        <v>3029.2333333333331</v>
      </c>
      <c r="AK64" s="45">
        <v>52.959635464410873</v>
      </c>
      <c r="AL64" s="45">
        <v>1.4631300489196133</v>
      </c>
      <c r="AM64" s="45">
        <v>1.0482607379429174E-2</v>
      </c>
      <c r="AN64" s="45">
        <v>5.5502925262040537E-2</v>
      </c>
      <c r="AO64" s="45">
        <v>3.4574590364176072E-3</v>
      </c>
      <c r="AP64" s="45">
        <v>5.5295444721030429E-2</v>
      </c>
      <c r="AQ64" s="45">
        <v>1.3685569629667496</v>
      </c>
      <c r="AR64" s="45">
        <v>1.6557111192308897E-2</v>
      </c>
      <c r="AS64" s="45">
        <v>1.8257418583505752E-5</v>
      </c>
      <c r="AT64" s="45">
        <v>0.16822229235056205</v>
      </c>
      <c r="AU64" s="45">
        <v>7.5357603327802045E-2</v>
      </c>
      <c r="AV64" s="45">
        <v>1.1042299027652344E-2</v>
      </c>
      <c r="AW64" s="45">
        <v>6.6743633731451528E-4</v>
      </c>
      <c r="AX64" s="45">
        <v>9.8333522306456658E-3</v>
      </c>
      <c r="AY64" s="45">
        <v>3.6763440735500291E-3</v>
      </c>
      <c r="AZ64" s="45">
        <v>4.849438882104264E-3</v>
      </c>
      <c r="BA64" s="45">
        <v>1.1624234000223607E-2</v>
      </c>
      <c r="BB64" s="45">
        <v>0.43018306715207638</v>
      </c>
      <c r="BC64" s="24">
        <v>63</v>
      </c>
      <c r="BD64" s="29">
        <v>37</v>
      </c>
      <c r="BE64" s="30">
        <f t="shared" si="16"/>
        <v>1.0077120326990188</v>
      </c>
      <c r="BF64" s="30">
        <v>0.91329794473934933</v>
      </c>
      <c r="BG64" s="30">
        <f t="shared" si="17"/>
        <v>1.090735121332236</v>
      </c>
      <c r="BH64" s="31">
        <f t="shared" si="18"/>
        <v>21.417572108206752</v>
      </c>
      <c r="BI64" s="32">
        <f t="shared" si="19"/>
        <v>872.58809706578882</v>
      </c>
      <c r="BJ64" s="33">
        <f t="shared" si="20"/>
        <v>0.57945661042772723</v>
      </c>
      <c r="BK64" s="33">
        <f t="shared" si="21"/>
        <v>0.58392539875500848</v>
      </c>
      <c r="BL64" s="15"/>
    </row>
    <row r="65" spans="1:64" x14ac:dyDescent="0.3">
      <c r="A65" s="34" t="s">
        <v>20</v>
      </c>
      <c r="B65" s="35">
        <v>40633</v>
      </c>
      <c r="C65" s="15">
        <v>73620</v>
      </c>
      <c r="D65" s="36">
        <v>0.04</v>
      </c>
      <c r="E65" s="37">
        <v>0.04</v>
      </c>
      <c r="F65" s="38">
        <v>20</v>
      </c>
      <c r="G65" s="39">
        <v>21.5</v>
      </c>
      <c r="H65" s="39">
        <v>477</v>
      </c>
      <c r="I65" s="39">
        <v>59</v>
      </c>
      <c r="J65" s="39">
        <v>800</v>
      </c>
      <c r="K65" s="39">
        <v>21.5</v>
      </c>
      <c r="L65" s="39">
        <v>487</v>
      </c>
      <c r="M65" s="39">
        <v>59</v>
      </c>
      <c r="N65" s="39">
        <v>800</v>
      </c>
      <c r="O65" s="40">
        <f t="shared" si="14"/>
        <v>21.5</v>
      </c>
      <c r="P65" s="40">
        <f t="shared" si="15"/>
        <v>800</v>
      </c>
      <c r="Q65" s="41" t="s">
        <v>17</v>
      </c>
      <c r="R65" s="40">
        <v>8</v>
      </c>
      <c r="S65" s="42">
        <v>17672.466666666667</v>
      </c>
      <c r="T65" s="43">
        <v>629.31100000000015</v>
      </c>
      <c r="U65" s="43">
        <v>18.485333333333337</v>
      </c>
      <c r="V65" s="43">
        <v>13.563333333333336</v>
      </c>
      <c r="W65" s="43">
        <v>9.7153333333333318</v>
      </c>
      <c r="X65" s="43">
        <v>3.8480000000000003</v>
      </c>
      <c r="Y65" s="43">
        <v>125.84566666666666</v>
      </c>
      <c r="Z65" s="43">
        <v>2.0693333333333332</v>
      </c>
      <c r="AA65" s="43">
        <v>8.6533333333333306E-3</v>
      </c>
      <c r="AB65" s="43">
        <v>69.823173333333315</v>
      </c>
      <c r="AC65" s="43">
        <v>8.2206133333333309</v>
      </c>
      <c r="AD65" s="43">
        <v>2.5404833333333339</v>
      </c>
      <c r="AE65" s="43">
        <v>1.8197566666666665</v>
      </c>
      <c r="AF65" s="44">
        <v>97.537656666666649</v>
      </c>
      <c r="AG65" s="43">
        <v>0.53344999999999987</v>
      </c>
      <c r="AH65" s="43">
        <v>2.7033666666666667</v>
      </c>
      <c r="AI65" s="43">
        <v>2.6778066666666671</v>
      </c>
      <c r="AJ65" s="42">
        <v>3080.3333333333335</v>
      </c>
      <c r="AK65" s="45">
        <v>306.76788184774313</v>
      </c>
      <c r="AL65" s="45">
        <v>8.9187850378556757</v>
      </c>
      <c r="AM65" s="45">
        <v>4.4700793276408496E-2</v>
      </c>
      <c r="AN65" s="45">
        <v>0.13230928586585988</v>
      </c>
      <c r="AO65" s="45">
        <v>8.6890074562467903E-2</v>
      </c>
      <c r="AP65" s="45">
        <v>4.8094734101311577E-2</v>
      </c>
      <c r="AQ65" s="45">
        <v>1.8413744554151612</v>
      </c>
      <c r="AR65" s="45">
        <v>3.3726417900035305E-2</v>
      </c>
      <c r="AS65" s="45">
        <v>1.5698305055298004E-4</v>
      </c>
      <c r="AT65" s="45">
        <v>0.68290842468574509</v>
      </c>
      <c r="AU65" s="45">
        <v>0.18195990413454768</v>
      </c>
      <c r="AV65" s="45">
        <v>2.8204696152546515E-2</v>
      </c>
      <c r="AW65" s="45">
        <v>2.0564225436813594E-2</v>
      </c>
      <c r="AX65" s="45">
        <v>2.7621352102206689E-2</v>
      </c>
      <c r="AY65" s="45">
        <v>9.3573408394803607E-3</v>
      </c>
      <c r="AZ65" s="45">
        <v>2.8617372747834626E-2</v>
      </c>
      <c r="BA65" s="45">
        <v>2.9736137695697336E-2</v>
      </c>
      <c r="BB65" s="45">
        <v>0.95892660297076859</v>
      </c>
      <c r="BC65" s="24">
        <v>85</v>
      </c>
      <c r="BD65" s="29">
        <v>42</v>
      </c>
      <c r="BE65" s="30">
        <f t="shared" si="16"/>
        <v>1.0501282125436213</v>
      </c>
      <c r="BF65" s="30">
        <v>0.91602014427657552</v>
      </c>
      <c r="BG65" s="30">
        <f t="shared" si="17"/>
        <v>1.0653046249000611</v>
      </c>
      <c r="BH65" s="31">
        <f t="shared" si="18"/>
        <v>20.980570668288326</v>
      </c>
      <c r="BI65" s="32">
        <f t="shared" si="19"/>
        <v>852.24369992004881</v>
      </c>
      <c r="BJ65" s="33">
        <f t="shared" si="20"/>
        <v>0.57635087376879734</v>
      </c>
      <c r="BK65" s="33">
        <f t="shared" si="21"/>
        <v>0.6052423128687815</v>
      </c>
      <c r="BL65" s="15"/>
    </row>
    <row r="66" spans="1:64" x14ac:dyDescent="0.3">
      <c r="A66" s="34" t="s">
        <v>20</v>
      </c>
      <c r="B66" s="35">
        <v>40633</v>
      </c>
      <c r="C66" s="15">
        <v>73140</v>
      </c>
      <c r="D66" s="36">
        <v>7.0000000000000007E-2</v>
      </c>
      <c r="E66" s="37">
        <v>7.0000000000000007E-2</v>
      </c>
      <c r="F66" s="38">
        <v>25</v>
      </c>
      <c r="G66" s="39">
        <v>25</v>
      </c>
      <c r="H66" s="39">
        <v>469</v>
      </c>
      <c r="I66" s="39">
        <v>65</v>
      </c>
      <c r="J66" s="39">
        <v>878</v>
      </c>
      <c r="K66" s="39">
        <v>25</v>
      </c>
      <c r="L66" s="39">
        <v>481</v>
      </c>
      <c r="M66" s="39">
        <v>66</v>
      </c>
      <c r="N66" s="39">
        <v>900</v>
      </c>
      <c r="O66" s="40">
        <f t="shared" si="14"/>
        <v>25</v>
      </c>
      <c r="P66" s="40">
        <f t="shared" si="15"/>
        <v>900</v>
      </c>
      <c r="Q66" s="41" t="s">
        <v>17</v>
      </c>
      <c r="R66" s="40">
        <v>8</v>
      </c>
      <c r="S66" s="42">
        <v>19635.466666666667</v>
      </c>
      <c r="T66" s="43">
        <v>520.52600000000007</v>
      </c>
      <c r="U66" s="43">
        <v>18.221333333333334</v>
      </c>
      <c r="V66" s="43">
        <v>17.203333333333333</v>
      </c>
      <c r="W66" s="43">
        <v>11.458</v>
      </c>
      <c r="X66" s="43">
        <v>5.745333333333333</v>
      </c>
      <c r="Y66" s="43">
        <v>99.192666666666668</v>
      </c>
      <c r="Z66" s="43">
        <v>2.3006666666666669</v>
      </c>
      <c r="AA66" s="43">
        <v>9.506666666666665E-3</v>
      </c>
      <c r="AB66" s="43">
        <v>52.465630000000004</v>
      </c>
      <c r="AC66" s="43">
        <v>5.8968499999999997</v>
      </c>
      <c r="AD66" s="43">
        <v>2.9324900000000005</v>
      </c>
      <c r="AE66" s="43">
        <v>1.9531266666666667</v>
      </c>
      <c r="AF66" s="44">
        <v>98.177793333333298</v>
      </c>
      <c r="AG66" s="43">
        <v>0.53978666666666664</v>
      </c>
      <c r="AH66" s="43">
        <v>2.874919999999999</v>
      </c>
      <c r="AI66" s="43">
        <v>3.0910133333333336</v>
      </c>
      <c r="AJ66" s="42">
        <v>3109.0333333333333</v>
      </c>
      <c r="AK66" s="45">
        <v>391.13907336478314</v>
      </c>
      <c r="AL66" s="45">
        <v>5.6894752197188145</v>
      </c>
      <c r="AM66" s="45">
        <v>6.816477669301943E-2</v>
      </c>
      <c r="AN66" s="45">
        <v>0.12807145993770322</v>
      </c>
      <c r="AO66" s="45">
        <v>8.2478837411118097E-2</v>
      </c>
      <c r="AP66" s="45">
        <v>5.3545554780780893E-2</v>
      </c>
      <c r="AQ66" s="45">
        <v>2.438112516615309</v>
      </c>
      <c r="AR66" s="45">
        <v>2.8518999514943279E-2</v>
      </c>
      <c r="AS66" s="45">
        <v>1.8370390969378299E-4</v>
      </c>
      <c r="AT66" s="45">
        <v>0.49052211110499377</v>
      </c>
      <c r="AU66" s="45">
        <v>0.18515630815146908</v>
      </c>
      <c r="AV66" s="45">
        <v>4.17874783257806E-2</v>
      </c>
      <c r="AW66" s="45">
        <v>2.6718725621754008E-2</v>
      </c>
      <c r="AX66" s="45">
        <v>2.6963333127291992E-2</v>
      </c>
      <c r="AY66" s="45">
        <v>9.651290188303862E-3</v>
      </c>
      <c r="AZ66" s="45">
        <v>3.6059906095083069E-2</v>
      </c>
      <c r="BA66" s="45">
        <v>4.4038421573810348E-2</v>
      </c>
      <c r="BB66" s="45">
        <v>0.4138409933973336</v>
      </c>
      <c r="BC66" s="24">
        <v>84</v>
      </c>
      <c r="BD66" s="29">
        <v>40</v>
      </c>
      <c r="BE66" s="30">
        <f t="shared" si="16"/>
        <v>1.0482002043688667</v>
      </c>
      <c r="BF66" s="30">
        <v>0.91602014427657552</v>
      </c>
      <c r="BG66" s="30">
        <f t="shared" si="17"/>
        <v>1.0662839093994811</v>
      </c>
      <c r="BH66" s="31">
        <f t="shared" si="18"/>
        <v>24.418438513197593</v>
      </c>
      <c r="BI66" s="32">
        <f t="shared" si="19"/>
        <v>959.65551845953303</v>
      </c>
      <c r="BJ66" s="33">
        <f t="shared" si="20"/>
        <v>0.600382986515268</v>
      </c>
      <c r="BK66" s="33">
        <f t="shared" si="21"/>
        <v>0.62932156916489446</v>
      </c>
      <c r="BL66" s="15"/>
    </row>
    <row r="67" spans="1:64" x14ac:dyDescent="0.3">
      <c r="A67" s="34" t="s">
        <v>20</v>
      </c>
      <c r="B67" s="35">
        <v>40633</v>
      </c>
      <c r="C67" s="15"/>
      <c r="D67" s="36">
        <v>7.0000000000000007E-2</v>
      </c>
      <c r="E67" s="37">
        <v>7.0000000000000007E-2</v>
      </c>
      <c r="F67" s="38">
        <v>25</v>
      </c>
      <c r="G67" s="39">
        <v>25.5</v>
      </c>
      <c r="H67" s="39">
        <v>468</v>
      </c>
      <c r="I67" s="39">
        <v>62</v>
      </c>
      <c r="J67" s="39">
        <v>885</v>
      </c>
      <c r="K67" s="39">
        <v>25</v>
      </c>
      <c r="L67" s="39">
        <v>469</v>
      </c>
      <c r="M67" s="39">
        <v>63</v>
      </c>
      <c r="N67" s="39">
        <v>902</v>
      </c>
      <c r="O67" s="40">
        <f t="shared" si="14"/>
        <v>25</v>
      </c>
      <c r="P67" s="40">
        <f t="shared" si="15"/>
        <v>902</v>
      </c>
      <c r="Q67" s="41" t="s">
        <v>17</v>
      </c>
      <c r="R67" s="40">
        <v>8</v>
      </c>
      <c r="S67" s="42">
        <v>17922.466666666667</v>
      </c>
      <c r="T67" s="43">
        <v>563.51266666666675</v>
      </c>
      <c r="U67" s="43">
        <v>18.547999999999995</v>
      </c>
      <c r="V67" s="43">
        <v>14.618666666666664</v>
      </c>
      <c r="W67" s="43">
        <v>9.0370000000000008</v>
      </c>
      <c r="X67" s="43">
        <v>5.5816666666666652</v>
      </c>
      <c r="Y67" s="43">
        <v>120.37733333333334</v>
      </c>
      <c r="Z67" s="43">
        <v>2.1223333333333327</v>
      </c>
      <c r="AA67" s="43">
        <v>8.7366666666666686E-3</v>
      </c>
      <c r="AB67" s="43">
        <v>61.921859999999995</v>
      </c>
      <c r="AC67" s="43">
        <v>7.7911499999999991</v>
      </c>
      <c r="AD67" s="43">
        <v>2.7115233333333335</v>
      </c>
      <c r="AE67" s="43">
        <v>1.67649</v>
      </c>
      <c r="AF67" s="44">
        <v>97.76621999999999</v>
      </c>
      <c r="AG67" s="43">
        <v>0.54192666666666678</v>
      </c>
      <c r="AH67" s="43">
        <v>2.7207600000000003</v>
      </c>
      <c r="AI67" s="43">
        <v>2.8581000000000008</v>
      </c>
      <c r="AJ67" s="42">
        <v>3093.5333333333333</v>
      </c>
      <c r="AK67" s="45">
        <v>309.83051354967336</v>
      </c>
      <c r="AL67" s="45">
        <v>6.9990333979552046</v>
      </c>
      <c r="AM67" s="45">
        <v>4.3581077830034669E-2</v>
      </c>
      <c r="AN67" s="45">
        <v>0.26976021706822578</v>
      </c>
      <c r="AO67" s="45">
        <v>5.5903241532071345E-2</v>
      </c>
      <c r="AP67" s="45">
        <v>0.21907459496922385</v>
      </c>
      <c r="AQ67" s="45">
        <v>8.5633887641771747</v>
      </c>
      <c r="AR67" s="45">
        <v>2.5688227993991054E-2</v>
      </c>
      <c r="AS67" s="45">
        <v>1.4735210781716335E-4</v>
      </c>
      <c r="AT67" s="45">
        <v>1.2092444527972299</v>
      </c>
      <c r="AU67" s="45">
        <v>0.61284840829666709</v>
      </c>
      <c r="AV67" s="45">
        <v>2.6792660901092284E-2</v>
      </c>
      <c r="AW67" s="45">
        <v>1.9718945030184763E-2</v>
      </c>
      <c r="AX67" s="45">
        <v>8.3680691959952841E-2</v>
      </c>
      <c r="AY67" s="45">
        <v>1.0572538707077103E-2</v>
      </c>
      <c r="AZ67" s="45">
        <v>2.8659831315527382E-2</v>
      </c>
      <c r="BA67" s="45">
        <v>2.8241202475131611E-2</v>
      </c>
      <c r="BB67" s="45">
        <v>2.7003618316865152</v>
      </c>
      <c r="BC67" s="24">
        <v>82</v>
      </c>
      <c r="BD67" s="29">
        <v>41</v>
      </c>
      <c r="BE67" s="30">
        <f t="shared" si="16"/>
        <v>1.0443441880193574</v>
      </c>
      <c r="BF67" s="30">
        <v>0.91602014427657552</v>
      </c>
      <c r="BG67" s="30">
        <f t="shared" si="17"/>
        <v>1.0682506076960097</v>
      </c>
      <c r="BH67" s="31">
        <f t="shared" si="18"/>
        <v>24.463476894630958</v>
      </c>
      <c r="BI67" s="32">
        <f t="shared" si="19"/>
        <v>963.56204814180069</v>
      </c>
      <c r="BJ67" s="33">
        <f t="shared" si="20"/>
        <v>0.6006919242979053</v>
      </c>
      <c r="BK67" s="33">
        <f t="shared" si="21"/>
        <v>0.62732911993068119</v>
      </c>
      <c r="BL67" s="15"/>
    </row>
    <row r="68" spans="1:64" x14ac:dyDescent="0.3">
      <c r="A68" s="34" t="s">
        <v>20</v>
      </c>
      <c r="B68" s="35">
        <v>40633</v>
      </c>
      <c r="C68" s="15"/>
      <c r="D68" s="36">
        <v>7.0000000000000007E-2</v>
      </c>
      <c r="E68" s="37">
        <v>7.0000000000000007E-2</v>
      </c>
      <c r="F68" s="38">
        <v>25</v>
      </c>
      <c r="G68" s="39">
        <v>25.5</v>
      </c>
      <c r="H68" s="39">
        <v>470</v>
      </c>
      <c r="I68" s="39">
        <v>62</v>
      </c>
      <c r="J68" s="39">
        <v>916</v>
      </c>
      <c r="K68" s="39">
        <v>25.5</v>
      </c>
      <c r="L68" s="39">
        <v>467</v>
      </c>
      <c r="M68" s="39">
        <v>64</v>
      </c>
      <c r="N68" s="39">
        <v>926</v>
      </c>
      <c r="O68" s="40">
        <f t="shared" si="14"/>
        <v>25.5</v>
      </c>
      <c r="P68" s="40">
        <f t="shared" si="15"/>
        <v>926</v>
      </c>
      <c r="Q68" s="41" t="s">
        <v>17</v>
      </c>
      <c r="R68" s="40">
        <v>8</v>
      </c>
      <c r="S68" s="42">
        <v>18592.099999999999</v>
      </c>
      <c r="T68" s="43">
        <v>524.69366666666656</v>
      </c>
      <c r="U68" s="43">
        <v>18.350000000000005</v>
      </c>
      <c r="V68" s="43">
        <v>15.477333333333329</v>
      </c>
      <c r="W68" s="43">
        <v>9.1653333333333329</v>
      </c>
      <c r="X68" s="43">
        <v>6.3119999999999994</v>
      </c>
      <c r="Y68" s="43">
        <v>85.59433333333331</v>
      </c>
      <c r="Z68" s="43">
        <v>2.1413333333333338</v>
      </c>
      <c r="AA68" s="43">
        <v>9.0133333333333281E-3</v>
      </c>
      <c r="AB68" s="43">
        <v>55.826009999999982</v>
      </c>
      <c r="AC68" s="43">
        <v>5.365689999999999</v>
      </c>
      <c r="AD68" s="43">
        <v>2.7825099999999998</v>
      </c>
      <c r="AE68" s="43">
        <v>1.6477466666666669</v>
      </c>
      <c r="AF68" s="44">
        <v>98.151979999999966</v>
      </c>
      <c r="AG68" s="43">
        <v>0.52990999999999999</v>
      </c>
      <c r="AH68" s="43">
        <v>2.7818033333333343</v>
      </c>
      <c r="AI68" s="43">
        <v>2.9329066666666663</v>
      </c>
      <c r="AJ68" s="42">
        <v>3108</v>
      </c>
      <c r="AK68" s="45">
        <v>319.43186095493007</v>
      </c>
      <c r="AL68" s="45">
        <v>9.4999352024429644</v>
      </c>
      <c r="AM68" s="45">
        <v>3.3835300888375393E-2</v>
      </c>
      <c r="AN68" s="45">
        <v>0.19972279640145432</v>
      </c>
      <c r="AO68" s="45">
        <v>8.9046029682961381E-2</v>
      </c>
      <c r="AP68" s="45">
        <v>0.11621620754675331</v>
      </c>
      <c r="AQ68" s="45">
        <v>1.7884257830872112</v>
      </c>
      <c r="AR68" s="45">
        <v>3.1154048094006671E-2</v>
      </c>
      <c r="AS68" s="45">
        <v>1.5916448515084408E-4</v>
      </c>
      <c r="AT68" s="45">
        <v>0.37542256683850517</v>
      </c>
      <c r="AU68" s="45">
        <v>0.10444524501820092</v>
      </c>
      <c r="AV68" s="45">
        <v>4.0794931649358872E-2</v>
      </c>
      <c r="AW68" s="45">
        <v>2.0243240393010099E-2</v>
      </c>
      <c r="AX68" s="45">
        <v>1.4522216036841987E-2</v>
      </c>
      <c r="AY68" s="45">
        <v>1.1477845226107685E-2</v>
      </c>
      <c r="AZ68" s="45">
        <v>2.978498213730435E-2</v>
      </c>
      <c r="BA68" s="45">
        <v>4.2989637350648036E-2</v>
      </c>
      <c r="BB68" s="45">
        <v>1.0504514628777804</v>
      </c>
      <c r="BC68" s="24">
        <v>81</v>
      </c>
      <c r="BD68" s="29">
        <v>45</v>
      </c>
      <c r="BE68" s="30">
        <f t="shared" si="16"/>
        <v>1.0424161798446028</v>
      </c>
      <c r="BF68" s="30">
        <v>0.91602014427657552</v>
      </c>
      <c r="BG68" s="30">
        <f t="shared" si="17"/>
        <v>1.0692380465370359</v>
      </c>
      <c r="BH68" s="31">
        <f t="shared" si="18"/>
        <v>24.975811536198915</v>
      </c>
      <c r="BI68" s="32">
        <f t="shared" si="19"/>
        <v>990.11443109329525</v>
      </c>
      <c r="BJ68" s="33">
        <f t="shared" si="20"/>
        <v>0.60419596800258002</v>
      </c>
      <c r="BK68" s="33">
        <f t="shared" si="21"/>
        <v>0.62982365284276132</v>
      </c>
      <c r="BL68" s="15"/>
    </row>
    <row r="69" spans="1:64" x14ac:dyDescent="0.3">
      <c r="A69" s="34" t="s">
        <v>20</v>
      </c>
      <c r="B69" s="35">
        <v>40633</v>
      </c>
      <c r="C69" s="15"/>
      <c r="D69" s="36">
        <v>0.3</v>
      </c>
      <c r="E69" s="37">
        <v>0.3</v>
      </c>
      <c r="F69" s="38">
        <v>52.5</v>
      </c>
      <c r="G69" s="39">
        <v>52</v>
      </c>
      <c r="H69" s="39">
        <v>508</v>
      </c>
      <c r="I69" s="39">
        <v>81</v>
      </c>
      <c r="J69" s="39">
        <v>2025</v>
      </c>
      <c r="K69" s="39">
        <v>52</v>
      </c>
      <c r="L69" s="39">
        <v>501</v>
      </c>
      <c r="M69" s="39">
        <v>81</v>
      </c>
      <c r="N69" s="39">
        <v>2090</v>
      </c>
      <c r="O69" s="40">
        <f t="shared" si="14"/>
        <v>52</v>
      </c>
      <c r="P69" s="40">
        <f t="shared" si="15"/>
        <v>2090</v>
      </c>
      <c r="Q69" s="41" t="s">
        <v>17</v>
      </c>
      <c r="R69" s="40">
        <v>8</v>
      </c>
      <c r="S69" s="42">
        <v>24847.9</v>
      </c>
      <c r="T69" s="43">
        <v>57.095333333333336</v>
      </c>
      <c r="U69" s="43">
        <v>17.561999999999998</v>
      </c>
      <c r="V69" s="43">
        <v>50.09999999999998</v>
      </c>
      <c r="W69" s="43">
        <v>42.17499999999999</v>
      </c>
      <c r="X69" s="43">
        <v>7.924999999999998</v>
      </c>
      <c r="Y69" s="43">
        <v>3.0049999999999999</v>
      </c>
      <c r="Z69" s="43">
        <v>2.9360000000000004</v>
      </c>
      <c r="AA69" s="43">
        <v>1.1696666666666661E-2</v>
      </c>
      <c r="AB69" s="43">
        <v>4.6657466666666663</v>
      </c>
      <c r="AC69" s="43">
        <v>0.14546999999999999</v>
      </c>
      <c r="AD69" s="43">
        <v>6.9547133333333333</v>
      </c>
      <c r="AE69" s="43">
        <v>5.8546000000000005</v>
      </c>
      <c r="AF69" s="44">
        <v>99.875843333333322</v>
      </c>
      <c r="AG69" s="43">
        <v>0.5611033333333334</v>
      </c>
      <c r="AH69" s="43">
        <v>3.3145666666666669</v>
      </c>
      <c r="AI69" s="43">
        <v>7.3306500000000003</v>
      </c>
      <c r="AJ69" s="42">
        <v>3190</v>
      </c>
      <c r="AK69" s="45">
        <v>45.870394629592887</v>
      </c>
      <c r="AL69" s="45">
        <v>0.65658853610697188</v>
      </c>
      <c r="AM69" s="45">
        <v>1.126483695950101E-2</v>
      </c>
      <c r="AN69" s="45">
        <v>0.22897071037295527</v>
      </c>
      <c r="AO69" s="45">
        <v>0.18121714922273172</v>
      </c>
      <c r="AP69" s="45">
        <v>4.9323002956933461E-2</v>
      </c>
      <c r="AQ69" s="45">
        <v>4.7470499005825333E-2</v>
      </c>
      <c r="AR69" s="45">
        <v>4.97995983919549E-2</v>
      </c>
      <c r="AS69" s="45">
        <v>1.8257418583505759E-5</v>
      </c>
      <c r="AT69" s="45">
        <v>5.9107457568651108E-2</v>
      </c>
      <c r="AU69" s="45">
        <v>2.4733266722344271E-3</v>
      </c>
      <c r="AV69" s="45">
        <v>2.7423608421405243E-2</v>
      </c>
      <c r="AW69" s="45">
        <v>2.1791251012497178E-2</v>
      </c>
      <c r="AX69" s="45">
        <v>1.5906371166228399E-3</v>
      </c>
      <c r="AY69" s="45">
        <v>9.2115925214703888E-3</v>
      </c>
      <c r="AZ69" s="45">
        <v>4.095946973435495E-3</v>
      </c>
      <c r="BA69" s="45">
        <v>2.890157793091154E-2</v>
      </c>
      <c r="BB69" s="45">
        <v>0</v>
      </c>
      <c r="BC69" s="24">
        <v>84</v>
      </c>
      <c r="BD69" s="29">
        <v>38</v>
      </c>
      <c r="BE69" s="30">
        <f t="shared" si="16"/>
        <v>1.0482002043688667</v>
      </c>
      <c r="BF69" s="30">
        <v>0.91602014427657552</v>
      </c>
      <c r="BG69" s="30">
        <f t="shared" si="17"/>
        <v>1.0662839093994811</v>
      </c>
      <c r="BH69" s="31">
        <f t="shared" si="18"/>
        <v>50.790352107450992</v>
      </c>
      <c r="BI69" s="32">
        <f t="shared" si="19"/>
        <v>2228.5333706449155</v>
      </c>
      <c r="BJ69" s="33">
        <f t="shared" si="20"/>
        <v>0.76346297268428398</v>
      </c>
      <c r="BK69" s="33">
        <f t="shared" si="21"/>
        <v>0.80026204399572898</v>
      </c>
      <c r="BL69" s="15"/>
    </row>
    <row r="70" spans="1:64" x14ac:dyDescent="0.3">
      <c r="A70" s="34" t="s">
        <v>19</v>
      </c>
      <c r="B70" s="35">
        <v>40630</v>
      </c>
      <c r="C70" s="15"/>
      <c r="D70" s="36">
        <v>0.3</v>
      </c>
      <c r="E70" s="37">
        <v>0.3</v>
      </c>
      <c r="F70" s="38">
        <v>52.5</v>
      </c>
      <c r="G70" s="39">
        <v>53</v>
      </c>
      <c r="H70" s="39">
        <v>508</v>
      </c>
      <c r="I70" s="39">
        <v>81</v>
      </c>
      <c r="J70" s="39">
        <v>2200</v>
      </c>
      <c r="K70" s="39">
        <v>53</v>
      </c>
      <c r="L70" s="39">
        <v>494</v>
      </c>
      <c r="M70" s="39">
        <v>81</v>
      </c>
      <c r="N70" s="39">
        <v>2200</v>
      </c>
      <c r="O70" s="40">
        <f t="shared" si="14"/>
        <v>53</v>
      </c>
      <c r="P70" s="40">
        <f t="shared" si="15"/>
        <v>2200</v>
      </c>
      <c r="Q70" s="41" t="s">
        <v>17</v>
      </c>
      <c r="R70" s="40">
        <v>8</v>
      </c>
      <c r="S70" s="42">
        <v>23442.133333333335</v>
      </c>
      <c r="T70" s="43">
        <v>77.166666666666671</v>
      </c>
      <c r="U70" s="43">
        <v>21.757999999999999</v>
      </c>
      <c r="V70" s="43">
        <v>43.704333333333317</v>
      </c>
      <c r="W70" s="43">
        <v>37.819333333333333</v>
      </c>
      <c r="X70" s="43">
        <v>5.8849999999999989</v>
      </c>
      <c r="Y70" s="43">
        <v>3.7516666666666669</v>
      </c>
      <c r="Z70" s="43">
        <v>1.6749999999999998</v>
      </c>
      <c r="AA70" s="43">
        <v>1.1036666666666669E-2</v>
      </c>
      <c r="AB70" s="43">
        <v>6.6823533333333343</v>
      </c>
      <c r="AC70" s="43">
        <v>0.19220666666666666</v>
      </c>
      <c r="AD70" s="43">
        <v>6.4207066666666668</v>
      </c>
      <c r="AE70" s="43">
        <v>5.5561233333333329</v>
      </c>
      <c r="AF70" s="44">
        <v>99.823796666666652</v>
      </c>
      <c r="AG70" s="43">
        <v>0.33878000000000003</v>
      </c>
      <c r="AH70" s="43">
        <v>3.18954</v>
      </c>
      <c r="AI70" s="43">
        <v>6.7677833333333322</v>
      </c>
      <c r="AJ70" s="42">
        <v>3189.3666666666668</v>
      </c>
      <c r="AK70" s="45">
        <v>38.960398402681918</v>
      </c>
      <c r="AL70" s="45">
        <v>0.44826357189138455</v>
      </c>
      <c r="AM70" s="45">
        <v>9.2475532644752962E-3</v>
      </c>
      <c r="AN70" s="45">
        <v>0.10264378756864309</v>
      </c>
      <c r="AO70" s="45">
        <v>0.10602320283895313</v>
      </c>
      <c r="AP70" s="45">
        <v>8.6103386132301632E-3</v>
      </c>
      <c r="AQ70" s="45">
        <v>2.4365511710603104E-2</v>
      </c>
      <c r="AR70" s="45">
        <v>1.9073361094685867E-2</v>
      </c>
      <c r="AS70" s="45">
        <v>4.9013251785356643E-5</v>
      </c>
      <c r="AT70" s="45">
        <v>3.531251349302969E-2</v>
      </c>
      <c r="AU70" s="45">
        <v>1.5085808204912375E-3</v>
      </c>
      <c r="AV70" s="45">
        <v>8.7974891924886573E-3</v>
      </c>
      <c r="AW70" s="45">
        <v>9.8744771431490894E-3</v>
      </c>
      <c r="AX70" s="45">
        <v>7.8454174339166879E-4</v>
      </c>
      <c r="AY70" s="45">
        <v>3.8147083767963216E-3</v>
      </c>
      <c r="AZ70" s="45">
        <v>3.5447484225697413E-3</v>
      </c>
      <c r="BA70" s="45">
        <v>9.2826156886402257E-3</v>
      </c>
      <c r="BB70" s="45">
        <v>0.49013251785356066</v>
      </c>
      <c r="BC70" s="24">
        <v>55</v>
      </c>
      <c r="BD70" s="29">
        <v>35</v>
      </c>
      <c r="BE70" s="30">
        <f t="shared" si="16"/>
        <v>0.99228796730098157</v>
      </c>
      <c r="BF70" s="30">
        <v>0.91329794473934933</v>
      </c>
      <c r="BG70" s="30">
        <f t="shared" si="17"/>
        <v>1.0991795938395335</v>
      </c>
      <c r="BH70" s="31">
        <f t="shared" si="18"/>
        <v>53.205558589513167</v>
      </c>
      <c r="BI70" s="32">
        <f t="shared" si="19"/>
        <v>2418.1951064469736</v>
      </c>
      <c r="BJ70" s="33">
        <f t="shared" si="20"/>
        <v>0.77741483652444132</v>
      </c>
      <c r="BK70" s="33">
        <f t="shared" si="21"/>
        <v>0.77141938788446274</v>
      </c>
      <c r="BL70" s="15"/>
    </row>
    <row r="71" spans="1:64" x14ac:dyDescent="0.3">
      <c r="A71" s="34" t="s">
        <v>20</v>
      </c>
      <c r="B71" s="35">
        <v>40633</v>
      </c>
      <c r="C71" s="15"/>
      <c r="D71" s="36">
        <v>0.3</v>
      </c>
      <c r="E71" s="37">
        <v>0.3</v>
      </c>
      <c r="F71" s="38">
        <v>52.5</v>
      </c>
      <c r="G71" s="39">
        <v>52</v>
      </c>
      <c r="H71" s="39">
        <v>523</v>
      </c>
      <c r="I71" s="39">
        <v>81</v>
      </c>
      <c r="J71" s="39">
        <v>2200</v>
      </c>
      <c r="K71" s="39">
        <v>51.5</v>
      </c>
      <c r="L71" s="39">
        <v>505</v>
      </c>
      <c r="M71" s="39">
        <v>81</v>
      </c>
      <c r="N71" s="39">
        <v>2200</v>
      </c>
      <c r="O71" s="40">
        <f t="shared" si="14"/>
        <v>51.5</v>
      </c>
      <c r="P71" s="40">
        <f t="shared" si="15"/>
        <v>2200</v>
      </c>
      <c r="Q71" s="41" t="s">
        <v>17</v>
      </c>
      <c r="R71" s="40">
        <v>8</v>
      </c>
      <c r="S71" s="42">
        <v>26003.5</v>
      </c>
      <c r="T71" s="43">
        <v>53.801333333333339</v>
      </c>
      <c r="U71" s="43">
        <v>17.403333333333343</v>
      </c>
      <c r="V71" s="43">
        <v>53.881666666666668</v>
      </c>
      <c r="W71" s="43">
        <v>47.174999999999997</v>
      </c>
      <c r="X71" s="43">
        <v>6.706666666666667</v>
      </c>
      <c r="Y71" s="43">
        <v>3.386333333333333</v>
      </c>
      <c r="Z71" s="43">
        <v>2.9313333333333338</v>
      </c>
      <c r="AA71" s="43">
        <v>1.2246666666666659E-2</v>
      </c>
      <c r="AB71" s="43">
        <v>4.1995800000000001</v>
      </c>
      <c r="AC71" s="43">
        <v>0.1567466666666667</v>
      </c>
      <c r="AD71" s="43">
        <v>7.1524399999999995</v>
      </c>
      <c r="AE71" s="43">
        <v>6.2621566666666668</v>
      </c>
      <c r="AF71" s="44">
        <v>99.885673333333358</v>
      </c>
      <c r="AG71" s="43">
        <v>0.53571333333333337</v>
      </c>
      <c r="AH71" s="43">
        <v>3.4181833333333334</v>
      </c>
      <c r="AI71" s="43">
        <v>7.5390733333333335</v>
      </c>
      <c r="AJ71" s="42">
        <v>3189</v>
      </c>
      <c r="AK71" s="45">
        <v>50.710639569199294</v>
      </c>
      <c r="AL71" s="45">
        <v>0.29830247705309204</v>
      </c>
      <c r="AM71" s="45">
        <v>5.4667227359058964E-3</v>
      </c>
      <c r="AN71" s="45">
        <v>0.21926339590002078</v>
      </c>
      <c r="AO71" s="45">
        <v>0.10434524921855617</v>
      </c>
      <c r="AP71" s="45">
        <v>0.12197606699478657</v>
      </c>
      <c r="AQ71" s="45">
        <v>5.4613585106280345E-2</v>
      </c>
      <c r="AR71" s="45">
        <v>5.538164350017364E-2</v>
      </c>
      <c r="AS71" s="45">
        <v>5.0741626340492174E-5</v>
      </c>
      <c r="AT71" s="45">
        <v>2.5555340895316941E-2</v>
      </c>
      <c r="AU71" s="45">
        <v>2.4238375576236771E-3</v>
      </c>
      <c r="AV71" s="45">
        <v>3.5050983556468955E-2</v>
      </c>
      <c r="AW71" s="45">
        <v>1.868627900328226E-2</v>
      </c>
      <c r="AX71" s="45">
        <v>7.3622210541945043E-4</v>
      </c>
      <c r="AY71" s="45">
        <v>1.0580617716578177E-2</v>
      </c>
      <c r="AZ71" s="45">
        <v>4.5544281849595695E-3</v>
      </c>
      <c r="BA71" s="45">
        <v>3.6944011071119345E-2</v>
      </c>
      <c r="BB71" s="45">
        <v>0</v>
      </c>
      <c r="BC71" s="24">
        <v>84</v>
      </c>
      <c r="BD71" s="29">
        <v>39</v>
      </c>
      <c r="BE71" s="30">
        <f t="shared" si="16"/>
        <v>1.0482002043688667</v>
      </c>
      <c r="BF71" s="30">
        <v>0.91602014427657552</v>
      </c>
      <c r="BG71" s="30">
        <f t="shared" si="17"/>
        <v>1.0662839093994811</v>
      </c>
      <c r="BH71" s="31">
        <f t="shared" si="18"/>
        <v>50.301983337187039</v>
      </c>
      <c r="BI71" s="32">
        <f t="shared" si="19"/>
        <v>2345.8246006788586</v>
      </c>
      <c r="BJ71" s="33">
        <f t="shared" si="20"/>
        <v>0.76063647489237785</v>
      </c>
      <c r="BK71" s="33">
        <f t="shared" si="21"/>
        <v>0.79729930843260488</v>
      </c>
      <c r="BL71" s="15"/>
    </row>
    <row r="72" spans="1:64" x14ac:dyDescent="0.3">
      <c r="A72" s="34" t="s">
        <v>20</v>
      </c>
      <c r="B72" s="35">
        <v>40633</v>
      </c>
      <c r="C72" s="15"/>
      <c r="D72" s="36">
        <v>0.3</v>
      </c>
      <c r="E72" s="37">
        <v>0.3</v>
      </c>
      <c r="F72" s="38">
        <v>52.5</v>
      </c>
      <c r="G72" s="39">
        <v>52.5</v>
      </c>
      <c r="H72" s="39">
        <v>522</v>
      </c>
      <c r="I72" s="39">
        <v>82</v>
      </c>
      <c r="J72" s="39">
        <v>2250</v>
      </c>
      <c r="K72" s="39">
        <v>53</v>
      </c>
      <c r="L72" s="39">
        <v>508</v>
      </c>
      <c r="M72" s="39">
        <v>82</v>
      </c>
      <c r="N72" s="39">
        <v>2280</v>
      </c>
      <c r="O72" s="40">
        <f t="shared" si="14"/>
        <v>53</v>
      </c>
      <c r="P72" s="40">
        <f t="shared" si="15"/>
        <v>2280</v>
      </c>
      <c r="Q72" s="41" t="s">
        <v>17</v>
      </c>
      <c r="R72" s="40">
        <v>8</v>
      </c>
      <c r="S72" s="42">
        <v>25403.433333333334</v>
      </c>
      <c r="T72" s="43">
        <v>60.814999999999991</v>
      </c>
      <c r="U72" s="43">
        <v>17.473666666666677</v>
      </c>
      <c r="V72" s="43">
        <v>49.472333333333346</v>
      </c>
      <c r="W72" s="43">
        <v>41.475666666666683</v>
      </c>
      <c r="X72" s="43">
        <v>7.9966666666666688</v>
      </c>
      <c r="Y72" s="43">
        <v>4.2699999999999987</v>
      </c>
      <c r="Z72" s="43">
        <v>3.0463333333333327</v>
      </c>
      <c r="AA72" s="43">
        <v>1.1973333333333339E-2</v>
      </c>
      <c r="AB72" s="43">
        <v>4.8589033333333331</v>
      </c>
      <c r="AC72" s="43">
        <v>0.20219666666666672</v>
      </c>
      <c r="AD72" s="43">
        <v>6.7180866666666672</v>
      </c>
      <c r="AE72" s="43">
        <v>5.632156666666666</v>
      </c>
      <c r="AF72" s="44">
        <v>99.865643333333338</v>
      </c>
      <c r="AG72" s="43">
        <v>0.56952333333333327</v>
      </c>
      <c r="AH72" s="43">
        <v>3.3647599999999995</v>
      </c>
      <c r="AI72" s="43">
        <v>7.0812266666666668</v>
      </c>
      <c r="AJ72" s="42">
        <v>3189</v>
      </c>
      <c r="AK72" s="45">
        <v>87.007206729828539</v>
      </c>
      <c r="AL72" s="45">
        <v>0.29148549381593697</v>
      </c>
      <c r="AM72" s="45">
        <v>1.188546876719967E-2</v>
      </c>
      <c r="AN72" s="45">
        <v>0.1430139451443363</v>
      </c>
      <c r="AO72" s="45">
        <v>0.17202011376647233</v>
      </c>
      <c r="AP72" s="45">
        <v>4.6559811983662568E-2</v>
      </c>
      <c r="AQ72" s="45">
        <v>6.0114832640940405E-2</v>
      </c>
      <c r="AR72" s="45">
        <v>3.9521564025080162E-2</v>
      </c>
      <c r="AS72" s="45">
        <v>4.4977644510880097E-5</v>
      </c>
      <c r="AT72" s="45">
        <v>1.5103219189466159E-2</v>
      </c>
      <c r="AU72" s="45">
        <v>2.7518624831987478E-3</v>
      </c>
      <c r="AV72" s="45">
        <v>2.8308506499458555E-2</v>
      </c>
      <c r="AW72" s="45">
        <v>2.735617793596852E-2</v>
      </c>
      <c r="AX72" s="45">
        <v>4.9178305655279118E-4</v>
      </c>
      <c r="AY72" s="45">
        <v>7.4599936827806062E-3</v>
      </c>
      <c r="AZ72" s="45">
        <v>7.831791973567849E-3</v>
      </c>
      <c r="BA72" s="45">
        <v>2.9846214261562937E-2</v>
      </c>
      <c r="BB72" s="45">
        <v>0</v>
      </c>
      <c r="BC72" s="24">
        <v>82</v>
      </c>
      <c r="BD72" s="29">
        <v>42</v>
      </c>
      <c r="BE72" s="30">
        <f t="shared" si="16"/>
        <v>1.0443441880193574</v>
      </c>
      <c r="BF72" s="30">
        <v>0.91602014427657552</v>
      </c>
      <c r="BG72" s="30">
        <f t="shared" si="17"/>
        <v>1.0682506076960097</v>
      </c>
      <c r="BH72" s="31">
        <f t="shared" si="18"/>
        <v>51.862571016617629</v>
      </c>
      <c r="BI72" s="32">
        <f t="shared" si="19"/>
        <v>2435.6113855469021</v>
      </c>
      <c r="BJ72" s="33">
        <f t="shared" si="20"/>
        <v>0.76966136560240983</v>
      </c>
      <c r="BK72" s="33">
        <f t="shared" si="21"/>
        <v>0.80379137390991839</v>
      </c>
      <c r="BL72" s="15"/>
    </row>
    <row r="73" spans="1:64" x14ac:dyDescent="0.3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64" x14ac:dyDescent="0.3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64" x14ac:dyDescent="0.3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64" x14ac:dyDescent="0.3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64" x14ac:dyDescent="0.3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64" x14ac:dyDescent="0.3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64" x14ac:dyDescent="0.3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64" x14ac:dyDescent="0.3">
      <c r="A80" s="16" t="s">
        <v>16</v>
      </c>
      <c r="B80" s="17">
        <v>40634</v>
      </c>
      <c r="C80" s="15"/>
      <c r="D80" s="18">
        <v>0.04</v>
      </c>
      <c r="E80" s="19">
        <v>0.04</v>
      </c>
      <c r="F80" s="20">
        <v>20</v>
      </c>
      <c r="G80" s="21">
        <v>21</v>
      </c>
      <c r="H80" s="21">
        <v>478</v>
      </c>
      <c r="I80" s="21">
        <v>59</v>
      </c>
      <c r="J80" s="21">
        <v>770</v>
      </c>
      <c r="K80" s="21">
        <v>20.5</v>
      </c>
      <c r="L80" s="21">
        <v>490</v>
      </c>
      <c r="M80" s="21">
        <v>59</v>
      </c>
      <c r="N80" s="21">
        <v>765</v>
      </c>
      <c r="O80" s="22">
        <v>20.5</v>
      </c>
      <c r="P80" s="22">
        <v>765</v>
      </c>
      <c r="Q80" s="23" t="s">
        <v>22</v>
      </c>
      <c r="R80" s="22">
        <v>-6</v>
      </c>
      <c r="S80" s="25">
        <v>10415.299999999999</v>
      </c>
      <c r="T80" s="26">
        <v>344.96733333333333</v>
      </c>
      <c r="U80" s="26">
        <v>19.577999999999999</v>
      </c>
      <c r="V80" s="26">
        <v>7.6519999999999992</v>
      </c>
      <c r="W80" s="26">
        <v>6.9299999999999988</v>
      </c>
      <c r="X80" s="26">
        <v>0.72199999999999986</v>
      </c>
      <c r="Y80" s="26" t="s">
        <v>18</v>
      </c>
      <c r="Z80" s="26">
        <v>0.80866666666666676</v>
      </c>
      <c r="AA80" s="26">
        <v>5.0899999999999964E-3</v>
      </c>
      <c r="AB80" s="26">
        <v>65.165053333333333</v>
      </c>
      <c r="AC80" s="26" t="s">
        <v>18</v>
      </c>
      <c r="AD80" s="26">
        <v>2.4226799999999997</v>
      </c>
      <c r="AE80" s="26">
        <v>2.1940300000000001</v>
      </c>
      <c r="AF80" s="26" t="s">
        <v>18</v>
      </c>
      <c r="AG80" s="26">
        <v>0.35236000000000006</v>
      </c>
      <c r="AH80" s="26">
        <v>2.0041100000000012</v>
      </c>
      <c r="AI80" s="26">
        <v>2.5536366666666672</v>
      </c>
      <c r="AJ80" s="25">
        <v>3091.1666666666665</v>
      </c>
      <c r="AK80" s="28">
        <v>53.749194059776769</v>
      </c>
      <c r="AL80" s="28">
        <v>1.7184173418872777</v>
      </c>
      <c r="AM80" s="28">
        <v>1.0635010497214574E-2</v>
      </c>
      <c r="AN80" s="28">
        <v>1.6691934868527783E-2</v>
      </c>
      <c r="AO80" s="28">
        <v>6.1419978778109736E-2</v>
      </c>
      <c r="AP80" s="28">
        <v>4.6192998424528946E-2</v>
      </c>
      <c r="AQ80" s="26" t="s">
        <v>18</v>
      </c>
      <c r="AR80" s="28">
        <v>2.6226248148639598E-2</v>
      </c>
      <c r="AS80" s="28">
        <v>3.0512857662936522E-5</v>
      </c>
      <c r="AT80" s="28">
        <v>0.15963727145244588</v>
      </c>
      <c r="AU80" s="26" t="s">
        <v>18</v>
      </c>
      <c r="AV80" s="28">
        <v>8.6116761154401058E-3</v>
      </c>
      <c r="AW80" s="28">
        <v>1.2894402688362675E-2</v>
      </c>
      <c r="AX80" s="28">
        <v>1.1556529726105469E-2</v>
      </c>
      <c r="AY80" s="28">
        <v>1.0345733753415066E-2</v>
      </c>
      <c r="AZ80" s="28">
        <v>5.0823121265546377E-3</v>
      </c>
      <c r="BA80" s="28">
        <v>9.0785644973935108E-3</v>
      </c>
      <c r="BB80" s="28">
        <v>0.37904902178945149</v>
      </c>
      <c r="BC80" s="24">
        <v>84</v>
      </c>
      <c r="BD80" s="29">
        <v>44</v>
      </c>
      <c r="BE80" s="30">
        <f t="shared" ref="BE80:BE85" si="22">IF(BC80&lt;&gt;"",(459.67+BC80)/518.67,"")</f>
        <v>1.0482002043688667</v>
      </c>
      <c r="BF80" s="30">
        <v>0.90989519531781671</v>
      </c>
      <c r="BG80" s="30">
        <f t="shared" ref="BG80:BG85" si="23">IF(BF80&lt;&gt;"",1/(BF80*SQRT(BE80)),"")</f>
        <v>1.0734615871740476</v>
      </c>
      <c r="BH80" s="31">
        <f t="shared" ref="BH80:BH85" si="24">IF(BC80&lt;&gt;"",O80/SQRT(BE80),"")</f>
        <v>20.023119580822026</v>
      </c>
      <c r="BI80" s="32">
        <f t="shared" ref="BI80:BI85" si="25">IF(BC80&lt;&gt;"",P80*BG80,"")</f>
        <v>821.19811418814641</v>
      </c>
      <c r="BJ80" s="33">
        <f t="shared" ref="BJ80:BJ85" si="26">IF(BC80&lt;&gt;"",0.4054+0.009348*BH80-0.0000656*BH80^2+0.0000004007*BH80^3,"")</f>
        <v>0.56949215067226644</v>
      </c>
      <c r="BK80" s="33">
        <f t="shared" ref="BK80:BK85" si="27">IF(BC80&lt;&gt;"",BJ80*BE80,"")</f>
        <v>0.59694178872113512</v>
      </c>
      <c r="BL80" s="15"/>
    </row>
    <row r="81" spans="1:64" x14ac:dyDescent="0.3">
      <c r="A81" s="16" t="s">
        <v>16</v>
      </c>
      <c r="B81" s="17">
        <v>40634</v>
      </c>
      <c r="C81" s="15"/>
      <c r="D81" s="18">
        <v>7.0000000000000007E-2</v>
      </c>
      <c r="E81" s="19">
        <v>7.0000000000000007E-2</v>
      </c>
      <c r="F81" s="20">
        <v>25</v>
      </c>
      <c r="G81" s="21">
        <v>25</v>
      </c>
      <c r="H81" s="21">
        <v>486</v>
      </c>
      <c r="I81" s="21">
        <v>61</v>
      </c>
      <c r="J81" s="21">
        <v>935</v>
      </c>
      <c r="K81" s="21">
        <v>25</v>
      </c>
      <c r="L81" s="21">
        <v>489</v>
      </c>
      <c r="M81" s="21">
        <v>61</v>
      </c>
      <c r="N81" s="21">
        <v>935</v>
      </c>
      <c r="O81" s="22">
        <v>25</v>
      </c>
      <c r="P81" s="22">
        <v>935</v>
      </c>
      <c r="Q81" s="23" t="s">
        <v>22</v>
      </c>
      <c r="R81" s="22">
        <v>-6</v>
      </c>
      <c r="S81" s="25">
        <v>12840.933333333332</v>
      </c>
      <c r="T81" s="26">
        <v>264.89599999999996</v>
      </c>
      <c r="U81" s="26">
        <v>19.275666666666659</v>
      </c>
      <c r="V81" s="26">
        <v>11.287333333333333</v>
      </c>
      <c r="W81" s="26">
        <v>10.214666666666666</v>
      </c>
      <c r="X81" s="26">
        <v>1.0726666666666669</v>
      </c>
      <c r="Y81" s="26" t="s">
        <v>18</v>
      </c>
      <c r="Z81" s="26">
        <v>1.0006666666666666</v>
      </c>
      <c r="AA81" s="26">
        <v>6.2033333333333359E-3</v>
      </c>
      <c r="AB81" s="26">
        <v>41.035989999999998</v>
      </c>
      <c r="AC81" s="26" t="s">
        <v>18</v>
      </c>
      <c r="AD81" s="26">
        <v>2.9372100000000008</v>
      </c>
      <c r="AE81" s="26">
        <v>2.6580899999999996</v>
      </c>
      <c r="AF81" s="26" t="s">
        <v>18</v>
      </c>
      <c r="AG81" s="26">
        <v>0.35841999999999991</v>
      </c>
      <c r="AH81" s="26">
        <v>2.2218633333333329</v>
      </c>
      <c r="AI81" s="26">
        <v>3.09599</v>
      </c>
      <c r="AJ81" s="25">
        <v>3125.4333333333334</v>
      </c>
      <c r="AK81" s="28">
        <v>54.384920154710812</v>
      </c>
      <c r="AL81" s="28">
        <v>1.8617337118411099</v>
      </c>
      <c r="AM81" s="28">
        <v>9.714309861845398E-3</v>
      </c>
      <c r="AN81" s="28">
        <v>3.3930286880839898E-2</v>
      </c>
      <c r="AO81" s="28">
        <v>2.9329675843034381E-2</v>
      </c>
      <c r="AP81" s="28">
        <v>1.9106477207072176E-2</v>
      </c>
      <c r="AQ81" s="26" t="s">
        <v>18</v>
      </c>
      <c r="AR81" s="28">
        <v>2.0330600909302561E-2</v>
      </c>
      <c r="AS81" s="28">
        <v>1.825741858350559E-5</v>
      </c>
      <c r="AT81" s="28">
        <v>0.12619052194038269</v>
      </c>
      <c r="AU81" s="26" t="s">
        <v>18</v>
      </c>
      <c r="AV81" s="28">
        <v>1.3565914435922017E-2</v>
      </c>
      <c r="AW81" s="28">
        <v>1.4043512430275781E-2</v>
      </c>
      <c r="AX81" s="28">
        <v>7.4061670481308144E-3</v>
      </c>
      <c r="AY81" s="28">
        <v>6.6554307614676367E-3</v>
      </c>
      <c r="AZ81" s="28">
        <v>5.2000320511832602E-3</v>
      </c>
      <c r="BA81" s="28">
        <v>1.4290830192336856E-2</v>
      </c>
      <c r="BB81" s="28">
        <v>0.50400693299373078</v>
      </c>
      <c r="BC81" s="24">
        <v>86</v>
      </c>
      <c r="BD81" s="29">
        <v>43</v>
      </c>
      <c r="BE81" s="30">
        <f t="shared" si="22"/>
        <v>1.0520562207183761</v>
      </c>
      <c r="BF81" s="30">
        <v>0.90989519531781671</v>
      </c>
      <c r="BG81" s="30">
        <f t="shared" si="23"/>
        <v>1.0714925454238557</v>
      </c>
      <c r="BH81" s="31">
        <f t="shared" si="24"/>
        <v>24.373647972500592</v>
      </c>
      <c r="BI81" s="32">
        <f t="shared" si="25"/>
        <v>1001.8455299713052</v>
      </c>
      <c r="BJ81" s="33">
        <f t="shared" si="26"/>
        <v>0.60007560294241358</v>
      </c>
      <c r="BK81" s="33">
        <f t="shared" si="27"/>
        <v>0.63131327097689649</v>
      </c>
      <c r="BL81" s="15"/>
    </row>
    <row r="82" spans="1:64" x14ac:dyDescent="0.3">
      <c r="A82" s="16" t="s">
        <v>16</v>
      </c>
      <c r="B82" s="17">
        <v>40634</v>
      </c>
      <c r="C82" s="15">
        <v>75240</v>
      </c>
      <c r="D82" s="18">
        <v>0.85</v>
      </c>
      <c r="E82" s="19">
        <v>0.85</v>
      </c>
      <c r="F82" s="20">
        <v>82.7</v>
      </c>
      <c r="G82" s="21">
        <v>82.5</v>
      </c>
      <c r="H82" s="21">
        <v>737</v>
      </c>
      <c r="I82" s="21">
        <v>95</v>
      </c>
      <c r="J82" s="21">
        <v>5800</v>
      </c>
      <c r="K82" s="21">
        <v>82.5</v>
      </c>
      <c r="L82" s="21">
        <v>730</v>
      </c>
      <c r="M82" s="21">
        <v>98</v>
      </c>
      <c r="N82" s="21">
        <v>5900</v>
      </c>
      <c r="O82" s="22">
        <v>82.5</v>
      </c>
      <c r="P82" s="22">
        <v>5900</v>
      </c>
      <c r="Q82" s="23" t="s">
        <v>22</v>
      </c>
      <c r="R82" s="22">
        <v>-6</v>
      </c>
      <c r="S82" s="25">
        <v>35608.133333333331</v>
      </c>
      <c r="T82" s="26">
        <v>19.818666666666662</v>
      </c>
      <c r="U82" s="26">
        <v>16.163000000000007</v>
      </c>
      <c r="V82" s="26">
        <v>138.42666666666668</v>
      </c>
      <c r="W82" s="26">
        <v>126.50666666666667</v>
      </c>
      <c r="X82" s="26">
        <v>11.920000000000005</v>
      </c>
      <c r="Y82" s="26">
        <v>1.2280000000000004</v>
      </c>
      <c r="Z82" s="26">
        <v>3.2443333333333331</v>
      </c>
      <c r="AA82" s="26">
        <v>1.6696666666666662E-2</v>
      </c>
      <c r="AB82" s="26">
        <v>1.1277466666666669</v>
      </c>
      <c r="AC82" s="26">
        <v>4.179666666666669E-2</v>
      </c>
      <c r="AD82" s="26">
        <v>13.514723333333334</v>
      </c>
      <c r="AE82" s="26">
        <v>12.350943333333335</v>
      </c>
      <c r="AF82" s="27">
        <v>99.969319999999982</v>
      </c>
      <c r="AG82" s="26">
        <v>0.43613333333333332</v>
      </c>
      <c r="AH82" s="26">
        <v>4.2707966666666666</v>
      </c>
      <c r="AI82" s="26">
        <v>14.245276666666665</v>
      </c>
      <c r="AJ82" s="25">
        <v>3183.9</v>
      </c>
      <c r="AK82" s="28">
        <v>146.46236031323298</v>
      </c>
      <c r="AL82" s="28">
        <v>0.36371392067430841</v>
      </c>
      <c r="AM82" s="28">
        <v>2.1837961253838436E-2</v>
      </c>
      <c r="AN82" s="28">
        <v>1.3627895664022553</v>
      </c>
      <c r="AO82" s="28">
        <v>1.2792598434726348</v>
      </c>
      <c r="AP82" s="28">
        <v>9.6132093030084187E-2</v>
      </c>
      <c r="AQ82" s="28">
        <v>2.4968946230509406E-2</v>
      </c>
      <c r="AR82" s="28">
        <v>3.0021065401082726E-2</v>
      </c>
      <c r="AS82" s="28">
        <v>7.1839540228413356E-5</v>
      </c>
      <c r="AT82" s="28">
        <v>1.743968390518141E-2</v>
      </c>
      <c r="AU82" s="28">
        <v>7.1558191093987796E-4</v>
      </c>
      <c r="AV82" s="28">
        <v>8.5257891467425045E-2</v>
      </c>
      <c r="AW82" s="28">
        <v>8.1267233433192643E-2</v>
      </c>
      <c r="AX82" s="28">
        <v>4.4906032157507309E-4</v>
      </c>
      <c r="AY82" s="28">
        <v>4.0989766034221645E-3</v>
      </c>
      <c r="AZ82" s="28">
        <v>1.2955427123565648E-2</v>
      </c>
      <c r="BA82" s="28">
        <v>8.985772541129633E-2</v>
      </c>
      <c r="BB82" s="28">
        <v>0.30512857662936499</v>
      </c>
      <c r="BC82" s="24">
        <v>87</v>
      </c>
      <c r="BD82" s="29">
        <v>44</v>
      </c>
      <c r="BE82" s="30">
        <f t="shared" si="22"/>
        <v>1.0539842288931307</v>
      </c>
      <c r="BF82" s="30">
        <v>0.90989519531781671</v>
      </c>
      <c r="BG82" s="30">
        <f t="shared" si="23"/>
        <v>1.0705120791435037</v>
      </c>
      <c r="BH82" s="31">
        <f t="shared" si="24"/>
        <v>80.35943828074474</v>
      </c>
      <c r="BI82" s="32">
        <f t="shared" si="25"/>
        <v>6316.0212669466719</v>
      </c>
      <c r="BJ82" s="33">
        <f t="shared" si="26"/>
        <v>0.94091504956759076</v>
      </c>
      <c r="BK82" s="33">
        <f t="shared" si="27"/>
        <v>0.99170962297243903</v>
      </c>
      <c r="BL82" s="15"/>
    </row>
    <row r="83" spans="1:64" x14ac:dyDescent="0.3">
      <c r="A83" s="16" t="s">
        <v>16</v>
      </c>
      <c r="B83" s="17">
        <v>40634</v>
      </c>
      <c r="C83" s="15"/>
      <c r="D83" s="18">
        <v>0.85</v>
      </c>
      <c r="E83" s="19">
        <v>0.85</v>
      </c>
      <c r="F83" s="20">
        <v>82.7</v>
      </c>
      <c r="G83" s="21">
        <v>82</v>
      </c>
      <c r="H83" s="21">
        <v>773</v>
      </c>
      <c r="I83" s="21">
        <v>95</v>
      </c>
      <c r="J83" s="21">
        <v>5800</v>
      </c>
      <c r="K83" s="21">
        <v>82</v>
      </c>
      <c r="L83" s="21">
        <v>725</v>
      </c>
      <c r="M83" s="21">
        <v>95</v>
      </c>
      <c r="N83" s="21">
        <v>5950</v>
      </c>
      <c r="O83" s="22">
        <f>IF(R83&lt;&gt;"",IF(R83&lt;1,G83,K83),"")</f>
        <v>82</v>
      </c>
      <c r="P83" s="22">
        <v>5950</v>
      </c>
      <c r="Q83" s="23" t="s">
        <v>22</v>
      </c>
      <c r="R83" s="22">
        <v>-6</v>
      </c>
      <c r="S83" s="25">
        <v>34890.466666666667</v>
      </c>
      <c r="T83" s="26">
        <v>20.390666666666661</v>
      </c>
      <c r="U83" s="26">
        <v>16.246333333333332</v>
      </c>
      <c r="V83" s="26">
        <v>129.95333333333335</v>
      </c>
      <c r="W83" s="26">
        <v>119.07333333333332</v>
      </c>
      <c r="X83" s="26">
        <v>10.88</v>
      </c>
      <c r="Y83" s="26">
        <v>1.513666666666666</v>
      </c>
      <c r="Z83" s="26">
        <v>2.9983333333333331</v>
      </c>
      <c r="AA83" s="26">
        <v>1.6396666666666667E-2</v>
      </c>
      <c r="AB83" s="26">
        <v>1.1842900000000001</v>
      </c>
      <c r="AC83" s="26">
        <v>5.258333333333335E-2</v>
      </c>
      <c r="AD83" s="26">
        <v>12.941999999999997</v>
      </c>
      <c r="AE83" s="26">
        <v>11.858450000000001</v>
      </c>
      <c r="AF83" s="27">
        <v>99.966923333333312</v>
      </c>
      <c r="AG83" s="26">
        <v>0.41112999999999994</v>
      </c>
      <c r="AH83" s="26">
        <v>4.2074133333333332</v>
      </c>
      <c r="AI83" s="26">
        <v>13.641616666666666</v>
      </c>
      <c r="AJ83" s="25">
        <v>3184</v>
      </c>
      <c r="AK83" s="28">
        <v>138.19444904605965</v>
      </c>
      <c r="AL83" s="28">
        <v>0.48498086228403298</v>
      </c>
      <c r="AM83" s="28">
        <v>1.5643293888378575E-2</v>
      </c>
      <c r="AN83" s="28">
        <v>0.68114170550860365</v>
      </c>
      <c r="AO83" s="28">
        <v>0.66277022249214301</v>
      </c>
      <c r="AP83" s="28">
        <v>4.0683810217248484E-2</v>
      </c>
      <c r="AQ83" s="28">
        <v>2.7226170641794147E-2</v>
      </c>
      <c r="AR83" s="28">
        <v>3.4046958781935976E-2</v>
      </c>
      <c r="AS83" s="28">
        <v>7.1839540228414657E-5</v>
      </c>
      <c r="AT83" s="28">
        <v>2.5636710612605564E-2</v>
      </c>
      <c r="AU83" s="28">
        <v>8.9098292616224956E-4</v>
      </c>
      <c r="AV83" s="28">
        <v>3.0126480504469904E-2</v>
      </c>
      <c r="AW83" s="28">
        <v>3.0629788858515628E-2</v>
      </c>
      <c r="AX83" s="28">
        <v>6.5741569976584624E-4</v>
      </c>
      <c r="AY83" s="28">
        <v>4.8029552684097365E-3</v>
      </c>
      <c r="AZ83" s="28">
        <v>1.2241245522985958E-2</v>
      </c>
      <c r="BA83" s="28">
        <v>3.1759137521222905E-2</v>
      </c>
      <c r="BB83" s="28">
        <v>0</v>
      </c>
      <c r="BC83" s="24">
        <v>85</v>
      </c>
      <c r="BD83" s="29">
        <v>42</v>
      </c>
      <c r="BE83" s="30">
        <f t="shared" si="22"/>
        <v>1.0501282125436213</v>
      </c>
      <c r="BF83" s="30">
        <v>0.90989519531781671</v>
      </c>
      <c r="BG83" s="30">
        <f t="shared" si="23"/>
        <v>1.0724757106323728</v>
      </c>
      <c r="BH83" s="31">
        <f t="shared" si="24"/>
        <v>80.018920688355479</v>
      </c>
      <c r="BI83" s="32">
        <f t="shared" si="25"/>
        <v>6381.2304782626179</v>
      </c>
      <c r="BJ83" s="33">
        <f t="shared" si="26"/>
        <v>0.93868225517621673</v>
      </c>
      <c r="BK83" s="33">
        <f t="shared" si="27"/>
        <v>0.98573671877461588</v>
      </c>
      <c r="BL83" s="15"/>
    </row>
    <row r="84" spans="1:64" x14ac:dyDescent="0.3">
      <c r="A84" s="16" t="s">
        <v>16</v>
      </c>
      <c r="B84" s="17">
        <v>40634</v>
      </c>
      <c r="C84" s="15">
        <v>75120</v>
      </c>
      <c r="D84" s="18">
        <v>1</v>
      </c>
      <c r="E84" s="19">
        <v>1</v>
      </c>
      <c r="F84" s="20">
        <v>88.5</v>
      </c>
      <c r="G84" s="21">
        <v>88</v>
      </c>
      <c r="H84" s="21">
        <v>793</v>
      </c>
      <c r="I84" s="21">
        <v>100</v>
      </c>
      <c r="J84" s="21">
        <v>6780</v>
      </c>
      <c r="K84" s="21">
        <v>88</v>
      </c>
      <c r="L84" s="21">
        <v>792</v>
      </c>
      <c r="M84" s="21">
        <v>100</v>
      </c>
      <c r="N84" s="21">
        <v>7190</v>
      </c>
      <c r="O84" s="22">
        <v>88</v>
      </c>
      <c r="P84" s="22">
        <v>7190</v>
      </c>
      <c r="Q84" s="23" t="s">
        <v>22</v>
      </c>
      <c r="R84" s="22">
        <v>-6</v>
      </c>
      <c r="S84" s="25">
        <v>41002.26666666667</v>
      </c>
      <c r="T84" s="26">
        <v>29.886666666666663</v>
      </c>
      <c r="U84" s="26">
        <v>15.442333333333341</v>
      </c>
      <c r="V84" s="26">
        <v>185.81333333333333</v>
      </c>
      <c r="W84" s="26">
        <v>171.82</v>
      </c>
      <c r="X84" s="26">
        <v>13.993333333333332</v>
      </c>
      <c r="Y84" s="26">
        <v>1.9856666666666667</v>
      </c>
      <c r="Z84" s="26">
        <v>3.7030000000000007</v>
      </c>
      <c r="AA84" s="26">
        <v>1.9226666666666666E-2</v>
      </c>
      <c r="AB84" s="26">
        <v>1.4746599999999999</v>
      </c>
      <c r="AC84" s="26">
        <v>5.8899999999999994E-2</v>
      </c>
      <c r="AD84" s="26">
        <v>15.811233333333329</v>
      </c>
      <c r="AE84" s="26">
        <v>14.620479999999997</v>
      </c>
      <c r="AF84" s="27">
        <v>99.959463333333332</v>
      </c>
      <c r="AG84" s="26">
        <v>0.43389333333333352</v>
      </c>
      <c r="AH84" s="26">
        <v>4.7453833333333328</v>
      </c>
      <c r="AI84" s="26">
        <v>16.665939999999996</v>
      </c>
      <c r="AJ84" s="25">
        <v>3179.2666666666669</v>
      </c>
      <c r="AK84" s="28">
        <v>223.43261474861606</v>
      </c>
      <c r="AL84" s="28">
        <v>1.02988226087504</v>
      </c>
      <c r="AM84" s="28">
        <v>2.6997232723237636E-2</v>
      </c>
      <c r="AN84" s="28">
        <v>1.7087469361955734</v>
      </c>
      <c r="AO84" s="28">
        <v>1.6859255106904163</v>
      </c>
      <c r="AP84" s="28">
        <v>6.3968382994948961E-2</v>
      </c>
      <c r="AQ84" s="28">
        <v>0.14231299485903362</v>
      </c>
      <c r="AR84" s="28">
        <v>5.5593971392340846E-2</v>
      </c>
      <c r="AS84" s="28">
        <v>9.4443317550185966E-5</v>
      </c>
      <c r="AT84" s="28">
        <v>4.3547172995072755E-2</v>
      </c>
      <c r="AU84" s="28">
        <v>3.9825481359517072E-3</v>
      </c>
      <c r="AV84" s="28">
        <v>7.1230124067789266E-2</v>
      </c>
      <c r="AW84" s="28">
        <v>7.4764971514187303E-2</v>
      </c>
      <c r="AX84" s="28">
        <v>1.3865072300035337E-3</v>
      </c>
      <c r="AY84" s="28">
        <v>7.9918895669656691E-3</v>
      </c>
      <c r="AZ84" s="28">
        <v>1.9605067665298147E-2</v>
      </c>
      <c r="BA84" s="28">
        <v>7.5083661843719868E-2</v>
      </c>
      <c r="BB84" s="28">
        <v>0.44977644510880366</v>
      </c>
      <c r="BC84" s="24">
        <v>87</v>
      </c>
      <c r="BD84" s="29">
        <v>44</v>
      </c>
      <c r="BE84" s="30">
        <f t="shared" si="22"/>
        <v>1.0539842288931307</v>
      </c>
      <c r="BF84" s="30">
        <v>0.90989519531781671</v>
      </c>
      <c r="BG84" s="30">
        <f t="shared" si="23"/>
        <v>1.0705120791435037</v>
      </c>
      <c r="BH84" s="31">
        <f t="shared" si="24"/>
        <v>85.716734166127722</v>
      </c>
      <c r="BI84" s="32">
        <f t="shared" si="25"/>
        <v>7696.9818490417911</v>
      </c>
      <c r="BJ84" s="33">
        <f t="shared" si="26"/>
        <v>0.97705079713143039</v>
      </c>
      <c r="BK84" s="33">
        <f t="shared" si="27"/>
        <v>1.0297961310039894</v>
      </c>
      <c r="BL84" s="15"/>
    </row>
    <row r="85" spans="1:64" x14ac:dyDescent="0.3">
      <c r="A85" s="16" t="s">
        <v>16</v>
      </c>
      <c r="B85" s="17">
        <v>40634</v>
      </c>
      <c r="C85" s="15"/>
      <c r="D85" s="18">
        <v>1</v>
      </c>
      <c r="E85" s="19">
        <v>1</v>
      </c>
      <c r="F85" s="20">
        <v>88.5</v>
      </c>
      <c r="G85" s="21">
        <v>88</v>
      </c>
      <c r="H85" s="21">
        <v>793</v>
      </c>
      <c r="I85" s="21">
        <v>100</v>
      </c>
      <c r="J85" s="21">
        <v>6780</v>
      </c>
      <c r="K85" s="21">
        <v>88</v>
      </c>
      <c r="L85" s="21">
        <v>792</v>
      </c>
      <c r="M85" s="21">
        <v>100</v>
      </c>
      <c r="N85" s="21">
        <v>7190</v>
      </c>
      <c r="O85" s="22">
        <v>88</v>
      </c>
      <c r="P85" s="22">
        <v>7190</v>
      </c>
      <c r="Q85" s="23" t="s">
        <v>22</v>
      </c>
      <c r="R85" s="22">
        <v>-6</v>
      </c>
      <c r="S85" s="25">
        <v>40799.5</v>
      </c>
      <c r="T85" s="26">
        <v>28.916666666666671</v>
      </c>
      <c r="U85" s="26">
        <v>15.47</v>
      </c>
      <c r="V85" s="26">
        <v>184.47333333333333</v>
      </c>
      <c r="W85" s="26">
        <v>170.52</v>
      </c>
      <c r="X85" s="26">
        <v>13.953333333333335</v>
      </c>
      <c r="Y85" s="26">
        <v>1.7103333333333335</v>
      </c>
      <c r="Z85" s="26">
        <v>3.7473333333333323</v>
      </c>
      <c r="AA85" s="26">
        <v>1.9139999999999997E-2</v>
      </c>
      <c r="AB85" s="26">
        <v>1.4342533333333334</v>
      </c>
      <c r="AC85" s="26">
        <v>5.0996666666666669E-2</v>
      </c>
      <c r="AD85" s="26">
        <v>15.773543333333334</v>
      </c>
      <c r="AE85" s="26">
        <v>14.580439999999999</v>
      </c>
      <c r="AF85" s="27">
        <v>99.961206666666669</v>
      </c>
      <c r="AG85" s="26">
        <v>0.44119666666666663</v>
      </c>
      <c r="AH85" s="26">
        <v>4.7276033333333327</v>
      </c>
      <c r="AI85" s="26">
        <v>16.626206666666665</v>
      </c>
      <c r="AJ85" s="25">
        <v>3179.4</v>
      </c>
      <c r="AK85" s="28">
        <v>80.443490553392778</v>
      </c>
      <c r="AL85" s="28">
        <v>0.40728989365216117</v>
      </c>
      <c r="AM85" s="28">
        <v>1.7220677226460403E-2</v>
      </c>
      <c r="AN85" s="28">
        <v>0.76696146257026443</v>
      </c>
      <c r="AO85" s="28">
        <v>0.73924472172654287</v>
      </c>
      <c r="AP85" s="28">
        <v>6.8144538746105765E-2</v>
      </c>
      <c r="AQ85" s="28">
        <v>9.215741156166242E-2</v>
      </c>
      <c r="AR85" s="28">
        <v>3.703989771838611E-2</v>
      </c>
      <c r="AS85" s="28">
        <v>4.9827287912243677E-5</v>
      </c>
      <c r="AT85" s="28">
        <v>1.8342765807567416E-2</v>
      </c>
      <c r="AU85" s="28">
        <v>2.8047353226080098E-3</v>
      </c>
      <c r="AV85" s="28">
        <v>4.1826090548540668E-2</v>
      </c>
      <c r="AW85" s="28">
        <v>4.0333947368746639E-2</v>
      </c>
      <c r="AX85" s="28">
        <v>4.4946967473359715E-4</v>
      </c>
      <c r="AY85" s="28">
        <v>4.3263015449077572E-3</v>
      </c>
      <c r="AZ85" s="28">
        <v>7.0706524760294756E-3</v>
      </c>
      <c r="BA85" s="28">
        <v>4.4076547312471091E-2</v>
      </c>
      <c r="BB85" s="28">
        <v>0.49827287912243995</v>
      </c>
      <c r="BC85" s="24">
        <v>87</v>
      </c>
      <c r="BD85" s="29">
        <v>44</v>
      </c>
      <c r="BE85" s="30">
        <f t="shared" si="22"/>
        <v>1.0539842288931307</v>
      </c>
      <c r="BF85" s="30">
        <v>0.90989519531781671</v>
      </c>
      <c r="BG85" s="30">
        <f t="shared" si="23"/>
        <v>1.0705120791435037</v>
      </c>
      <c r="BH85" s="31">
        <f t="shared" si="24"/>
        <v>85.716734166127722</v>
      </c>
      <c r="BI85" s="32">
        <f t="shared" si="25"/>
        <v>7696.9818490417911</v>
      </c>
      <c r="BJ85" s="33">
        <f t="shared" si="26"/>
        <v>0.97705079713143039</v>
      </c>
      <c r="BK85" s="33">
        <f t="shared" si="27"/>
        <v>1.0297961310039894</v>
      </c>
      <c r="BL85" s="15"/>
    </row>
    <row r="86" spans="1:64" x14ac:dyDescent="0.3">
      <c r="A86" s="16"/>
      <c r="B86" s="17"/>
      <c r="C86" s="15"/>
      <c r="D86" s="18"/>
      <c r="E86" s="19"/>
      <c r="F86" s="20"/>
      <c r="G86" s="21"/>
      <c r="H86" s="21"/>
      <c r="I86" s="21"/>
      <c r="J86" s="21"/>
      <c r="K86" s="21"/>
      <c r="L86" s="21"/>
      <c r="M86" s="21"/>
      <c r="N86" s="21"/>
      <c r="O86" s="22"/>
      <c r="P86" s="22"/>
      <c r="Q86" s="23"/>
      <c r="R86" s="22"/>
      <c r="S86" s="25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7"/>
      <c r="AG86" s="26"/>
      <c r="AH86" s="26"/>
      <c r="AI86" s="26"/>
      <c r="AJ86" s="25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4"/>
      <c r="BD86" s="29"/>
      <c r="BE86" s="30"/>
      <c r="BF86" s="30"/>
      <c r="BG86" s="30"/>
      <c r="BH86" s="31"/>
      <c r="BI86" s="32"/>
      <c r="BJ86" s="33"/>
      <c r="BK86" s="33"/>
      <c r="BL86" s="15"/>
    </row>
    <row r="87" spans="1:64" x14ac:dyDescent="0.3">
      <c r="A87" s="34" t="s">
        <v>19</v>
      </c>
      <c r="B87" s="35">
        <v>40630</v>
      </c>
      <c r="C87" s="15"/>
      <c r="D87" s="36">
        <v>7.0000000000000007E-2</v>
      </c>
      <c r="E87" s="37">
        <v>7.0000000000000007E-2</v>
      </c>
      <c r="F87" s="38">
        <v>25</v>
      </c>
      <c r="G87" s="39">
        <v>25</v>
      </c>
      <c r="H87" s="39">
        <v>444</v>
      </c>
      <c r="I87" s="39">
        <v>61</v>
      </c>
      <c r="J87" s="39">
        <v>900</v>
      </c>
      <c r="K87" s="39">
        <v>24.5</v>
      </c>
      <c r="L87" s="39">
        <v>457</v>
      </c>
      <c r="M87" s="39">
        <v>61</v>
      </c>
      <c r="N87" s="39">
        <v>900</v>
      </c>
      <c r="O87" s="40">
        <f>IF(R87&lt;&gt;"",IF(R87&lt;1,G87,K87),"")</f>
        <v>24.5</v>
      </c>
      <c r="P87" s="40">
        <f>IF(R87&lt;&gt;"",IF(R87&lt;1,J87,N87),"")</f>
        <v>900</v>
      </c>
      <c r="Q87" s="41" t="s">
        <v>22</v>
      </c>
      <c r="R87" s="40">
        <v>4</v>
      </c>
      <c r="S87" s="42">
        <v>23009.533333333333</v>
      </c>
      <c r="T87" s="43">
        <v>672.76499999999976</v>
      </c>
      <c r="U87" s="43">
        <v>21.853333333333346</v>
      </c>
      <c r="V87" s="43">
        <v>18.213000000000001</v>
      </c>
      <c r="W87" s="43">
        <v>10.991333333333333</v>
      </c>
      <c r="X87" s="43">
        <v>7.2216666666666676</v>
      </c>
      <c r="Y87" s="43">
        <v>105.09233333333331</v>
      </c>
      <c r="Z87" s="43">
        <v>0.78866666666666663</v>
      </c>
      <c r="AA87" s="43">
        <v>1.1199999999999993E-2</v>
      </c>
      <c r="AB87" s="43">
        <v>57.593466666666664</v>
      </c>
      <c r="AC87" s="43">
        <v>5.3226533333333341</v>
      </c>
      <c r="AD87" s="43">
        <v>2.6452866666666668</v>
      </c>
      <c r="AE87" s="43">
        <v>1.5964100000000003</v>
      </c>
      <c r="AF87" s="44">
        <v>98.114756666666651</v>
      </c>
      <c r="AG87" s="43">
        <v>0.15765999999999997</v>
      </c>
      <c r="AH87" s="43">
        <v>3.1935900000000004</v>
      </c>
      <c r="AI87" s="43">
        <v>2.7882833333333328</v>
      </c>
      <c r="AJ87" s="42">
        <v>3094.9333333333334</v>
      </c>
      <c r="AK87" s="45">
        <v>26.581992003386681</v>
      </c>
      <c r="AL87" s="45">
        <v>1.2079528138580007</v>
      </c>
      <c r="AM87" s="45">
        <v>8.4418225411392826E-3</v>
      </c>
      <c r="AN87" s="45">
        <v>3.2710854467592136E-2</v>
      </c>
      <c r="AO87" s="45">
        <v>2.7634727444278091E-2</v>
      </c>
      <c r="AP87" s="45">
        <v>1.2058287558794463E-2</v>
      </c>
      <c r="AQ87" s="45">
        <v>0.93439887862026882</v>
      </c>
      <c r="AR87" s="45">
        <v>2.5694938899664094E-2</v>
      </c>
      <c r="AS87" s="45">
        <v>7.0575160676046272E-18</v>
      </c>
      <c r="AT87" s="45">
        <v>9.6826069919686189E-2</v>
      </c>
      <c r="AU87" s="45">
        <v>4.7499050686218472E-2</v>
      </c>
      <c r="AV87" s="45">
        <v>4.8246302937390425E-3</v>
      </c>
      <c r="AW87" s="45">
        <v>4.0689191990350634E-3</v>
      </c>
      <c r="AX87" s="45">
        <v>4.8879643413496411E-3</v>
      </c>
      <c r="AY87" s="45">
        <v>5.1713134461779326E-3</v>
      </c>
      <c r="AZ87" s="45">
        <v>2.4510870213451672E-3</v>
      </c>
      <c r="BA87" s="45">
        <v>5.0757084325199747E-3</v>
      </c>
      <c r="BB87" s="45">
        <v>0.25370813170246242</v>
      </c>
      <c r="BC87" s="24">
        <v>53</v>
      </c>
      <c r="BD87" s="29">
        <v>37</v>
      </c>
      <c r="BE87" s="30">
        <f>IF(BC87&lt;&gt;"",(459.67+BC87)/518.67,"")</f>
        <v>0.98843195095147229</v>
      </c>
      <c r="BF87" s="30">
        <v>0.91329794473934933</v>
      </c>
      <c r="BG87" s="30">
        <f>IF(BF87&lt;&gt;"",1/(BF87*SQRT(BE87)),"")</f>
        <v>1.1013215363465205</v>
      </c>
      <c r="BH87" s="31">
        <f>IF(BC87&lt;&gt;"",O87/SQRT(BE87),"")</f>
        <v>24.642950043240269</v>
      </c>
      <c r="BI87" s="32">
        <f>IF(BC87&lt;&gt;"",P87*BG87,"")</f>
        <v>991.18938271186846</v>
      </c>
      <c r="BJ87" s="33">
        <f>IF(BC87&lt;&gt;"",0.4054+0.009348*BH87-0.0000656*BH87^2+0.0000004007*BH87^3,"")</f>
        <v>0.60192155226615796</v>
      </c>
      <c r="BK87" s="33">
        <f>IF(BC87&lt;&gt;"",BJ87*BE87,"")</f>
        <v>0.59495849422617708</v>
      </c>
      <c r="BL87" s="15"/>
    </row>
    <row r="88" spans="1:64" x14ac:dyDescent="0.3">
      <c r="A88" s="34"/>
      <c r="B88" s="35"/>
      <c r="C88" s="15"/>
      <c r="D88" s="36"/>
      <c r="E88" s="37"/>
      <c r="F88" s="38"/>
      <c r="G88" s="39"/>
      <c r="H88" s="39"/>
      <c r="I88" s="39"/>
      <c r="J88" s="39"/>
      <c r="K88" s="39"/>
      <c r="L88" s="39"/>
      <c r="M88" s="39"/>
      <c r="N88" s="39"/>
      <c r="O88" s="40"/>
      <c r="P88" s="40"/>
      <c r="Q88" s="41"/>
      <c r="R88" s="40"/>
      <c r="S88" s="42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4"/>
      <c r="AG88" s="43"/>
      <c r="AH88" s="43"/>
      <c r="AI88" s="43"/>
      <c r="AJ88" s="42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24"/>
      <c r="BD88" s="29"/>
      <c r="BE88" s="30"/>
      <c r="BF88" s="30"/>
      <c r="BG88" s="30"/>
      <c r="BH88" s="31"/>
      <c r="BI88" s="32"/>
      <c r="BJ88" s="33"/>
      <c r="BK88" s="33"/>
      <c r="BL88" s="15"/>
    </row>
    <row r="89" spans="1:64" x14ac:dyDescent="0.3">
      <c r="A89" s="34" t="s">
        <v>19</v>
      </c>
      <c r="B89" s="35">
        <v>40630</v>
      </c>
      <c r="C89" s="15">
        <v>62580</v>
      </c>
      <c r="D89" s="36">
        <v>0.04</v>
      </c>
      <c r="E89" s="37">
        <v>0.04</v>
      </c>
      <c r="F89" s="38">
        <v>20</v>
      </c>
      <c r="G89" s="39">
        <v>21.5</v>
      </c>
      <c r="H89" s="39">
        <v>444</v>
      </c>
      <c r="I89" s="39">
        <v>59</v>
      </c>
      <c r="J89" s="39">
        <v>800</v>
      </c>
      <c r="K89" s="39">
        <v>21.5</v>
      </c>
      <c r="L89" s="39">
        <v>460</v>
      </c>
      <c r="M89" s="39">
        <v>59</v>
      </c>
      <c r="N89" s="39">
        <v>800</v>
      </c>
      <c r="O89" s="40">
        <f t="shared" ref="O89:O116" si="28">IF(R89&lt;&gt;"",IF(R89&lt;1,G89,K89),"")</f>
        <v>21.5</v>
      </c>
      <c r="P89" s="40">
        <f t="shared" ref="P89:P116" si="29">IF(R89&lt;&gt;"",IF(R89&lt;1,J89,N89),"")</f>
        <v>800</v>
      </c>
      <c r="Q89" s="41" t="s">
        <v>22</v>
      </c>
      <c r="R89" s="40">
        <v>6</v>
      </c>
      <c r="S89" s="42">
        <v>22317.166666666668</v>
      </c>
      <c r="T89" s="43">
        <v>944.82533333333333</v>
      </c>
      <c r="U89" s="43">
        <v>19.846000000000007</v>
      </c>
      <c r="V89" s="43">
        <v>12.284000000000004</v>
      </c>
      <c r="W89" s="43">
        <v>0.68666666666666631</v>
      </c>
      <c r="X89" s="43">
        <v>11.59733333333333</v>
      </c>
      <c r="Y89" s="43">
        <v>218.85266666666669</v>
      </c>
      <c r="Z89" s="43">
        <v>1.2640000000000002</v>
      </c>
      <c r="AA89" s="43">
        <v>1.1013333333333339E-2</v>
      </c>
      <c r="AB89" s="43">
        <v>81.94122999999999</v>
      </c>
      <c r="AC89" s="43">
        <v>11.223359999999998</v>
      </c>
      <c r="AD89" s="43">
        <v>1.8065500000000001</v>
      </c>
      <c r="AE89" s="43">
        <v>0.10098333333333337</v>
      </c>
      <c r="AF89" s="44">
        <v>96.952706666666685</v>
      </c>
      <c r="AG89" s="43">
        <v>0.25580666666666674</v>
      </c>
      <c r="AH89" s="43">
        <v>3.1438666666666664</v>
      </c>
      <c r="AI89" s="43">
        <v>1.9041933333333332</v>
      </c>
      <c r="AJ89" s="42">
        <v>3040.8666666666668</v>
      </c>
      <c r="AK89" s="45">
        <v>33.872054734428197</v>
      </c>
      <c r="AL89" s="45">
        <v>0.84581620785561995</v>
      </c>
      <c r="AM89" s="45">
        <v>9.684683962230576E-3</v>
      </c>
      <c r="AN89" s="45">
        <v>4.0564975550088825E-2</v>
      </c>
      <c r="AO89" s="45">
        <v>9.2226607475482392E-3</v>
      </c>
      <c r="AP89" s="45">
        <v>4.9195831988670544E-2</v>
      </c>
      <c r="AQ89" s="45">
        <v>2.1430302962333849</v>
      </c>
      <c r="AR89" s="45">
        <v>1.4762487408386126E-2</v>
      </c>
      <c r="AS89" s="45">
        <v>3.4574590364176434E-5</v>
      </c>
      <c r="AT89" s="45">
        <v>0.1746948574139969</v>
      </c>
      <c r="AU89" s="45">
        <v>0.10475032910819826</v>
      </c>
      <c r="AV89" s="45">
        <v>6.3917376623909795E-3</v>
      </c>
      <c r="AW89" s="45">
        <v>1.3776750363373529E-3</v>
      </c>
      <c r="AX89" s="45">
        <v>1.1038644761062611E-2</v>
      </c>
      <c r="AY89" s="45">
        <v>3.0136394921267103E-3</v>
      </c>
      <c r="AZ89" s="45">
        <v>2.9482120044169828E-3</v>
      </c>
      <c r="BA89" s="45">
        <v>6.7376929098265058E-3</v>
      </c>
      <c r="BB89" s="45">
        <v>0.34574590364176039</v>
      </c>
      <c r="BC89" s="24">
        <v>63</v>
      </c>
      <c r="BD89" s="29">
        <v>37</v>
      </c>
      <c r="BE89" s="30">
        <f t="shared" ref="BE89:BE116" si="30">IF(BC89&lt;&gt;"",(459.67+BC89)/518.67,"")</f>
        <v>1.0077120326990188</v>
      </c>
      <c r="BF89" s="30">
        <v>0.91329794473934933</v>
      </c>
      <c r="BG89" s="30">
        <f t="shared" ref="BG89:BG116" si="31">IF(BF89&lt;&gt;"",1/(BF89*SQRT(BE89)),"")</f>
        <v>1.090735121332236</v>
      </c>
      <c r="BH89" s="31">
        <f t="shared" ref="BH89:BH116" si="32">IF(BC89&lt;&gt;"",O89/SQRT(BE89),"")</f>
        <v>21.417572108206752</v>
      </c>
      <c r="BI89" s="32">
        <f t="shared" ref="BI89:BI116" si="33">IF(BC89&lt;&gt;"",P89*BG89,"")</f>
        <v>872.58809706578882</v>
      </c>
      <c r="BJ89" s="33">
        <f t="shared" ref="BJ89:BJ116" si="34">IF(BC89&lt;&gt;"",0.4054+0.009348*BH89-0.0000656*BH89^2+0.0000004007*BH89^3,"")</f>
        <v>0.57945661042772723</v>
      </c>
      <c r="BK89" s="33">
        <f t="shared" ref="BK89:BK116" si="35">IF(BC89&lt;&gt;"",BJ89*BE89,"")</f>
        <v>0.58392539875500848</v>
      </c>
      <c r="BL89" s="15"/>
    </row>
    <row r="90" spans="1:64" x14ac:dyDescent="0.3">
      <c r="A90" s="34" t="s">
        <v>21</v>
      </c>
      <c r="B90" s="35">
        <v>40630</v>
      </c>
      <c r="C90" s="15"/>
      <c r="D90" s="36">
        <v>0.04</v>
      </c>
      <c r="E90" s="37">
        <v>0.04</v>
      </c>
      <c r="F90" s="38">
        <v>20</v>
      </c>
      <c r="G90" s="39">
        <v>21.5</v>
      </c>
      <c r="H90" s="39">
        <v>474</v>
      </c>
      <c r="I90" s="39">
        <v>59</v>
      </c>
      <c r="J90" s="39">
        <v>800</v>
      </c>
      <c r="K90" s="39">
        <v>21</v>
      </c>
      <c r="L90" s="39">
        <v>487</v>
      </c>
      <c r="M90" s="39">
        <v>59</v>
      </c>
      <c r="N90" s="39">
        <v>800</v>
      </c>
      <c r="O90" s="40">
        <f t="shared" si="28"/>
        <v>21</v>
      </c>
      <c r="P90" s="40">
        <f t="shared" si="29"/>
        <v>800</v>
      </c>
      <c r="Q90" s="41" t="s">
        <v>22</v>
      </c>
      <c r="R90" s="40">
        <v>6</v>
      </c>
      <c r="S90" s="42">
        <v>21862.5</v>
      </c>
      <c r="T90" s="43">
        <v>1062.7733333333338</v>
      </c>
      <c r="U90" s="43">
        <v>19.605666666666668</v>
      </c>
      <c r="V90" s="43">
        <v>12.314999999999998</v>
      </c>
      <c r="W90" s="43">
        <v>0.78700000000000014</v>
      </c>
      <c r="X90" s="43">
        <v>11.527999999999999</v>
      </c>
      <c r="Y90" s="43">
        <v>293.17899999999997</v>
      </c>
      <c r="Z90" s="43">
        <v>0.26699999999999996</v>
      </c>
      <c r="AA90" s="43">
        <v>1.0919999999999997E-2</v>
      </c>
      <c r="AB90" s="43">
        <v>93.20933666666663</v>
      </c>
      <c r="AC90" s="43">
        <v>15.19863</v>
      </c>
      <c r="AD90" s="43">
        <v>1.8315233333333338</v>
      </c>
      <c r="AE90" s="43">
        <v>0.11703666666666665</v>
      </c>
      <c r="AF90" s="44">
        <v>96.290473333333338</v>
      </c>
      <c r="AG90" s="43">
        <v>5.4626666666666671E-2</v>
      </c>
      <c r="AH90" s="43">
        <v>3.1057466666666671</v>
      </c>
      <c r="AI90" s="43">
        <v>1.9305366666666666</v>
      </c>
      <c r="AJ90" s="42">
        <v>3012.9</v>
      </c>
      <c r="AK90" s="45">
        <v>420.79569536935537</v>
      </c>
      <c r="AL90" s="45">
        <v>26.744911644083967</v>
      </c>
      <c r="AM90" s="45">
        <v>6.3173725077993612E-2</v>
      </c>
      <c r="AN90" s="45">
        <v>0.17232187204829447</v>
      </c>
      <c r="AO90" s="45">
        <v>1.0221680811915912E-2</v>
      </c>
      <c r="AP90" s="45">
        <v>0.16910311076079779</v>
      </c>
      <c r="AQ90" s="45">
        <v>7.3788894361134423</v>
      </c>
      <c r="AR90" s="45">
        <v>1.0875470659652643E-2</v>
      </c>
      <c r="AS90" s="45">
        <v>2.1719211264017738E-4</v>
      </c>
      <c r="AT90" s="45">
        <v>0.86141949070207546</v>
      </c>
      <c r="AU90" s="45">
        <v>0.14316406346910648</v>
      </c>
      <c r="AV90" s="45">
        <v>3.9236284081265227E-2</v>
      </c>
      <c r="AW90" s="45">
        <v>1.3184325420043646E-3</v>
      </c>
      <c r="AX90" s="45">
        <v>3.4556629518490103E-2</v>
      </c>
      <c r="AY90" s="45">
        <v>2.0995785017611213E-3</v>
      </c>
      <c r="AZ90" s="45">
        <v>3.9591393468550853E-2</v>
      </c>
      <c r="BA90" s="45">
        <v>4.1356344493741932E-2</v>
      </c>
      <c r="BB90" s="45">
        <v>2.3245318400596284</v>
      </c>
      <c r="BC90" s="24">
        <v>63</v>
      </c>
      <c r="BD90" s="29">
        <v>42</v>
      </c>
      <c r="BE90" s="30">
        <f t="shared" si="30"/>
        <v>1.0077120326990188</v>
      </c>
      <c r="BF90" s="30">
        <v>0.91329794473934933</v>
      </c>
      <c r="BG90" s="30">
        <f t="shared" si="31"/>
        <v>1.090735121332236</v>
      </c>
      <c r="BH90" s="31">
        <f t="shared" si="32"/>
        <v>20.919489035922876</v>
      </c>
      <c r="BI90" s="32">
        <f t="shared" si="33"/>
        <v>872.58809706578882</v>
      </c>
      <c r="BJ90" s="33">
        <f t="shared" si="34"/>
        <v>0.57591554725596139</v>
      </c>
      <c r="BK90" s="33">
        <f t="shared" si="35"/>
        <v>0.58035702678827261</v>
      </c>
      <c r="BL90" s="15"/>
    </row>
    <row r="91" spans="1:64" x14ac:dyDescent="0.3">
      <c r="A91" s="34" t="s">
        <v>21</v>
      </c>
      <c r="B91" s="35">
        <v>40630</v>
      </c>
      <c r="C91" s="15"/>
      <c r="D91" s="36">
        <v>0.04</v>
      </c>
      <c r="E91" s="37">
        <v>0.04</v>
      </c>
      <c r="F91" s="38">
        <v>20</v>
      </c>
      <c r="G91" s="39">
        <v>21.5</v>
      </c>
      <c r="H91" s="39">
        <v>474</v>
      </c>
      <c r="I91" s="39">
        <v>59</v>
      </c>
      <c r="J91" s="39">
        <v>800</v>
      </c>
      <c r="K91" s="39">
        <v>21</v>
      </c>
      <c r="L91" s="39">
        <v>487</v>
      </c>
      <c r="M91" s="39">
        <v>59</v>
      </c>
      <c r="N91" s="39">
        <v>800</v>
      </c>
      <c r="O91" s="40">
        <f t="shared" si="28"/>
        <v>21</v>
      </c>
      <c r="P91" s="40">
        <f t="shared" si="29"/>
        <v>800</v>
      </c>
      <c r="Q91" s="41" t="s">
        <v>22</v>
      </c>
      <c r="R91" s="40">
        <v>6</v>
      </c>
      <c r="S91" s="42">
        <v>23021.633333333335</v>
      </c>
      <c r="T91" s="43">
        <v>1096.3233333333335</v>
      </c>
      <c r="U91" s="43">
        <v>19.410333333333327</v>
      </c>
      <c r="V91" s="43">
        <v>12.890999999999998</v>
      </c>
      <c r="W91" s="43">
        <v>0.69233333333333325</v>
      </c>
      <c r="X91" s="43">
        <v>12.198666666666666</v>
      </c>
      <c r="Y91" s="43">
        <v>295.52566666666661</v>
      </c>
      <c r="Z91" s="43">
        <v>0.28366666666666662</v>
      </c>
      <c r="AA91" s="43">
        <v>1.1476666666666666E-2</v>
      </c>
      <c r="AB91" s="43">
        <v>91.388689999999983</v>
      </c>
      <c r="AC91" s="43">
        <v>14.582430000000004</v>
      </c>
      <c r="AD91" s="43">
        <v>1.8238833333333337</v>
      </c>
      <c r="AE91" s="43">
        <v>9.7966666666666674E-2</v>
      </c>
      <c r="AF91" s="44">
        <v>96.394856666666684</v>
      </c>
      <c r="AG91" s="43">
        <v>5.5216666666666671E-2</v>
      </c>
      <c r="AH91" s="43">
        <v>3.2132066666666663</v>
      </c>
      <c r="AI91" s="43">
        <v>1.9224700000000006</v>
      </c>
      <c r="AJ91" s="42">
        <v>3015.2</v>
      </c>
      <c r="AK91" s="45">
        <v>402.4181633089355</v>
      </c>
      <c r="AL91" s="45">
        <v>22.481190349708616</v>
      </c>
      <c r="AM91" s="45">
        <v>5.5862104441594965E-2</v>
      </c>
      <c r="AN91" s="45">
        <v>0.16756573594302196</v>
      </c>
      <c r="AO91" s="45">
        <v>5.6832077715593433E-3</v>
      </c>
      <c r="AP91" s="45">
        <v>0.16699645532759924</v>
      </c>
      <c r="AQ91" s="45">
        <v>4.1592179995586465</v>
      </c>
      <c r="AR91" s="45">
        <v>1.0661996103898178E-2</v>
      </c>
      <c r="AS91" s="45">
        <v>1.9419743478779774E-4</v>
      </c>
      <c r="AT91" s="45">
        <v>0.84878693128944938</v>
      </c>
      <c r="AU91" s="45">
        <v>0.34615945314244312</v>
      </c>
      <c r="AV91" s="45">
        <v>2.9101085218931937E-2</v>
      </c>
      <c r="AW91" s="45">
        <v>1.9104672353828177E-3</v>
      </c>
      <c r="AX91" s="45">
        <v>3.640462914230197E-2</v>
      </c>
      <c r="AY91" s="45">
        <v>1.9739830788034372E-3</v>
      </c>
      <c r="AZ91" s="45">
        <v>3.816008867673254E-2</v>
      </c>
      <c r="BA91" s="45">
        <v>3.0677590945295811E-2</v>
      </c>
      <c r="BB91" s="45">
        <v>1.3235271579877139</v>
      </c>
      <c r="BC91" s="24">
        <v>63</v>
      </c>
      <c r="BD91" s="29">
        <v>42</v>
      </c>
      <c r="BE91" s="30">
        <f t="shared" si="30"/>
        <v>1.0077120326990188</v>
      </c>
      <c r="BF91" s="30">
        <v>0.91329794473934933</v>
      </c>
      <c r="BG91" s="30">
        <f t="shared" si="31"/>
        <v>1.090735121332236</v>
      </c>
      <c r="BH91" s="31">
        <f t="shared" si="32"/>
        <v>20.919489035922876</v>
      </c>
      <c r="BI91" s="32">
        <f t="shared" si="33"/>
        <v>872.58809706578882</v>
      </c>
      <c r="BJ91" s="33">
        <f t="shared" si="34"/>
        <v>0.57591554725596139</v>
      </c>
      <c r="BK91" s="33">
        <f t="shared" si="35"/>
        <v>0.58035702678827261</v>
      </c>
      <c r="BL91" s="15"/>
    </row>
    <row r="92" spans="1:64" x14ac:dyDescent="0.3">
      <c r="A92" s="34" t="s">
        <v>21</v>
      </c>
      <c r="B92" s="35">
        <v>40630</v>
      </c>
      <c r="C92" s="15"/>
      <c r="D92" s="36">
        <v>7.0000000000000007E-2</v>
      </c>
      <c r="E92" s="37">
        <v>7.0000000000000007E-2</v>
      </c>
      <c r="F92" s="38">
        <v>25</v>
      </c>
      <c r="G92" s="39">
        <v>25</v>
      </c>
      <c r="H92" s="39">
        <v>455</v>
      </c>
      <c r="I92" s="39">
        <v>65</v>
      </c>
      <c r="J92" s="39">
        <v>800</v>
      </c>
      <c r="K92" s="39">
        <v>25</v>
      </c>
      <c r="L92" s="39">
        <v>465</v>
      </c>
      <c r="M92" s="39">
        <v>65</v>
      </c>
      <c r="N92" s="39">
        <v>800</v>
      </c>
      <c r="O92" s="40">
        <f t="shared" si="28"/>
        <v>25</v>
      </c>
      <c r="P92" s="40">
        <f t="shared" si="29"/>
        <v>800</v>
      </c>
      <c r="Q92" s="41" t="s">
        <v>22</v>
      </c>
      <c r="R92" s="40">
        <v>6</v>
      </c>
      <c r="S92" s="42">
        <v>21964.433333333334</v>
      </c>
      <c r="T92" s="43">
        <v>713.33600000000001</v>
      </c>
      <c r="U92" s="43">
        <v>19.535</v>
      </c>
      <c r="V92" s="43">
        <v>15.181000000000001</v>
      </c>
      <c r="W92" s="43">
        <v>0.9246666666666673</v>
      </c>
      <c r="X92" s="43">
        <v>14.256333333333334</v>
      </c>
      <c r="Y92" s="43">
        <v>97.890333333333317</v>
      </c>
      <c r="Z92" s="43">
        <v>0.97966666666666691</v>
      </c>
      <c r="AA92" s="43">
        <v>1.0699999999999993E-2</v>
      </c>
      <c r="AB92" s="43">
        <v>63.818756666666673</v>
      </c>
      <c r="AC92" s="43">
        <v>5.1765066666666666</v>
      </c>
      <c r="AD92" s="43">
        <v>2.3021333333333334</v>
      </c>
      <c r="AE92" s="43">
        <v>0.14022666666666667</v>
      </c>
      <c r="AF92" s="44">
        <v>97.98312</v>
      </c>
      <c r="AG92" s="43">
        <v>0.20446000000000006</v>
      </c>
      <c r="AH92" s="43">
        <v>3.1035600000000003</v>
      </c>
      <c r="AI92" s="43">
        <v>2.4265966666666667</v>
      </c>
      <c r="AJ92" s="42">
        <v>3087.3666666666668</v>
      </c>
      <c r="AK92" s="45">
        <v>29.877547022745002</v>
      </c>
      <c r="AL92" s="45">
        <v>1.732491926621712</v>
      </c>
      <c r="AM92" s="45">
        <v>8.2000841038577243E-3</v>
      </c>
      <c r="AN92" s="45">
        <v>2.7835724998765469E-2</v>
      </c>
      <c r="AO92" s="45">
        <v>8.6036613430414948E-3</v>
      </c>
      <c r="AP92" s="45">
        <v>2.5661366821087779E-2</v>
      </c>
      <c r="AQ92" s="45">
        <v>0.94772498314744713</v>
      </c>
      <c r="AR92" s="45">
        <v>1.6291172420994593E-2</v>
      </c>
      <c r="AS92" s="45">
        <v>7.0575160676046272E-18</v>
      </c>
      <c r="AT92" s="45">
        <v>0.21524344626705685</v>
      </c>
      <c r="AU92" s="45">
        <v>5.1334642019443003E-2</v>
      </c>
      <c r="AV92" s="45">
        <v>3.3511020661076878E-3</v>
      </c>
      <c r="AW92" s="45">
        <v>1.3127841783212408E-3</v>
      </c>
      <c r="AX92" s="45">
        <v>8.0213250259806163E-3</v>
      </c>
      <c r="AY92" s="45">
        <v>3.4819336680881096E-3</v>
      </c>
      <c r="AZ92" s="45">
        <v>2.618844177797917E-3</v>
      </c>
      <c r="BA92" s="45">
        <v>3.5367512204567859E-3</v>
      </c>
      <c r="BB92" s="45">
        <v>0.49013251785356082</v>
      </c>
      <c r="BC92" s="24">
        <v>63</v>
      </c>
      <c r="BD92" s="29">
        <v>42</v>
      </c>
      <c r="BE92" s="30">
        <f t="shared" si="30"/>
        <v>1.0077120326990188</v>
      </c>
      <c r="BF92" s="30">
        <v>0.91329794473934933</v>
      </c>
      <c r="BG92" s="30">
        <f t="shared" si="31"/>
        <v>1.090735121332236</v>
      </c>
      <c r="BH92" s="31">
        <f t="shared" si="32"/>
        <v>24.904153614193898</v>
      </c>
      <c r="BI92" s="32">
        <f t="shared" si="33"/>
        <v>872.58809706578882</v>
      </c>
      <c r="BJ92" s="33">
        <f t="shared" si="34"/>
        <v>0.60370700413221456</v>
      </c>
      <c r="BK92" s="33">
        <f t="shared" si="35"/>
        <v>0.60836281228870881</v>
      </c>
      <c r="BL92" s="15"/>
    </row>
    <row r="93" spans="1:64" x14ac:dyDescent="0.3">
      <c r="A93" s="34" t="s">
        <v>21</v>
      </c>
      <c r="B93" s="35">
        <v>40630</v>
      </c>
      <c r="C93" s="15">
        <v>78239.999999999985</v>
      </c>
      <c r="D93" s="36">
        <v>7.0000000000000007E-2</v>
      </c>
      <c r="E93" s="37">
        <v>7.0000000000000007E-2</v>
      </c>
      <c r="F93" s="38">
        <v>25</v>
      </c>
      <c r="G93" s="39">
        <v>25</v>
      </c>
      <c r="H93" s="39">
        <v>445</v>
      </c>
      <c r="I93" s="39">
        <v>65</v>
      </c>
      <c r="J93" s="39">
        <v>800</v>
      </c>
      <c r="K93" s="39">
        <v>25</v>
      </c>
      <c r="L93" s="39">
        <v>460</v>
      </c>
      <c r="M93" s="39">
        <v>66</v>
      </c>
      <c r="N93" s="39">
        <v>800</v>
      </c>
      <c r="O93" s="40">
        <f t="shared" si="28"/>
        <v>25</v>
      </c>
      <c r="P93" s="40">
        <f t="shared" si="29"/>
        <v>800</v>
      </c>
      <c r="Q93" s="41" t="s">
        <v>22</v>
      </c>
      <c r="R93" s="40">
        <v>6</v>
      </c>
      <c r="S93" s="42">
        <v>22659.233333333334</v>
      </c>
      <c r="T93" s="43">
        <v>695.19400000000007</v>
      </c>
      <c r="U93" s="43">
        <v>19.428000000000001</v>
      </c>
      <c r="V93" s="43">
        <v>16.625</v>
      </c>
      <c r="W93" s="43">
        <v>1.1400000000000001</v>
      </c>
      <c r="X93" s="43">
        <v>15.485000000000003</v>
      </c>
      <c r="Y93" s="43">
        <v>88.221666666666664</v>
      </c>
      <c r="Z93" s="43">
        <v>1.3553333333333335</v>
      </c>
      <c r="AA93" s="43">
        <v>1.1000000000000005E-2</v>
      </c>
      <c r="AB93" s="43">
        <v>60.402619999999992</v>
      </c>
      <c r="AC93" s="43">
        <v>4.5335933333333331</v>
      </c>
      <c r="AD93" s="43">
        <v>2.4500000000000002</v>
      </c>
      <c r="AE93" s="43">
        <v>0.16799666666666671</v>
      </c>
      <c r="AF93" s="44">
        <v>98.127680000000012</v>
      </c>
      <c r="AG93" s="43">
        <v>0.27489999999999992</v>
      </c>
      <c r="AH93" s="43">
        <v>3.1657233333333328</v>
      </c>
      <c r="AI93" s="43">
        <v>2.5824433333333325</v>
      </c>
      <c r="AJ93" s="42">
        <v>3093.1666666666665</v>
      </c>
      <c r="AK93" s="45">
        <v>40.762291003088585</v>
      </c>
      <c r="AL93" s="45">
        <v>1.6069431248890826</v>
      </c>
      <c r="AM93" s="45">
        <v>9.613209303008045E-3</v>
      </c>
      <c r="AN93" s="45">
        <v>3.9805561905602208E-2</v>
      </c>
      <c r="AO93" s="45">
        <v>1.0827805840074188E-2</v>
      </c>
      <c r="AP93" s="45">
        <v>4.6738450537225786E-2</v>
      </c>
      <c r="AQ93" s="45">
        <v>0.75192664413327315</v>
      </c>
      <c r="AR93" s="45">
        <v>2.2396633572979149E-2</v>
      </c>
      <c r="AS93" s="45">
        <v>5.2931370507034704E-18</v>
      </c>
      <c r="AT93" s="45">
        <v>0.2265890955163031</v>
      </c>
      <c r="AU93" s="45">
        <v>3.5640841869902615E-2</v>
      </c>
      <c r="AV93" s="45">
        <v>5.9250491049907669E-3</v>
      </c>
      <c r="AW93" s="45">
        <v>1.6597638663237706E-3</v>
      </c>
      <c r="AX93" s="45">
        <v>6.0668346572683995E-3</v>
      </c>
      <c r="AY93" s="45">
        <v>4.5328684683899802E-3</v>
      </c>
      <c r="AZ93" s="45">
        <v>3.5386226945964151E-3</v>
      </c>
      <c r="BA93" s="45">
        <v>6.2384062583065595E-3</v>
      </c>
      <c r="BB93" s="45">
        <v>0.3790490217894516</v>
      </c>
      <c r="BC93" s="24">
        <v>62</v>
      </c>
      <c r="BD93" s="29">
        <v>42</v>
      </c>
      <c r="BE93" s="30">
        <f t="shared" si="30"/>
        <v>1.0057840245242642</v>
      </c>
      <c r="BF93" s="30">
        <v>0.91329794473934933</v>
      </c>
      <c r="BG93" s="30">
        <f t="shared" si="31"/>
        <v>1.0917800471556116</v>
      </c>
      <c r="BH93" s="31">
        <f t="shared" si="32"/>
        <v>24.928011829366248</v>
      </c>
      <c r="BI93" s="32">
        <f t="shared" si="33"/>
        <v>873.42403772448927</v>
      </c>
      <c r="BJ93" s="33">
        <f t="shared" si="34"/>
        <v>0.60386984330096605</v>
      </c>
      <c r="BK93" s="33">
        <f t="shared" si="35"/>
        <v>0.60736264128408246</v>
      </c>
      <c r="BL93" s="15"/>
    </row>
    <row r="94" spans="1:64" x14ac:dyDescent="0.3">
      <c r="A94" s="34" t="s">
        <v>20</v>
      </c>
      <c r="B94" s="35">
        <v>40633</v>
      </c>
      <c r="C94" s="15"/>
      <c r="D94" s="36">
        <v>7.0000000000000007E-2</v>
      </c>
      <c r="E94" s="37">
        <v>7.0000000000000007E-2</v>
      </c>
      <c r="F94" s="38">
        <v>25</v>
      </c>
      <c r="G94" s="39">
        <v>25.5</v>
      </c>
      <c r="H94" s="39">
        <v>468</v>
      </c>
      <c r="I94" s="39">
        <v>63</v>
      </c>
      <c r="J94" s="39">
        <v>847</v>
      </c>
      <c r="K94" s="39">
        <v>25</v>
      </c>
      <c r="L94" s="39">
        <v>471</v>
      </c>
      <c r="M94" s="39">
        <v>63</v>
      </c>
      <c r="N94" s="39">
        <v>847</v>
      </c>
      <c r="O94" s="40">
        <f t="shared" si="28"/>
        <v>25</v>
      </c>
      <c r="P94" s="40">
        <f t="shared" si="29"/>
        <v>847</v>
      </c>
      <c r="Q94" s="41" t="s">
        <v>22</v>
      </c>
      <c r="R94" s="40">
        <v>6</v>
      </c>
      <c r="S94" s="42">
        <v>21578.066666666666</v>
      </c>
      <c r="T94" s="43">
        <v>552.4236666666668</v>
      </c>
      <c r="U94" s="43">
        <v>18.002333333333336</v>
      </c>
      <c r="V94" s="43">
        <v>17.53833333333333</v>
      </c>
      <c r="W94" s="43">
        <v>9.6506666666666643</v>
      </c>
      <c r="X94" s="43">
        <v>7.8876666666666635</v>
      </c>
      <c r="Y94" s="43">
        <v>92.853666666666669</v>
      </c>
      <c r="Z94" s="43">
        <v>2.5789999999999997</v>
      </c>
      <c r="AA94" s="43">
        <v>1.0423333333333331E-2</v>
      </c>
      <c r="AB94" s="43">
        <v>50.669129999999996</v>
      </c>
      <c r="AC94" s="43">
        <v>5.0313766666666684</v>
      </c>
      <c r="AD94" s="43">
        <v>2.7253299999999996</v>
      </c>
      <c r="AE94" s="43">
        <v>1.4996399999999996</v>
      </c>
      <c r="AF94" s="44">
        <v>98.306556666666651</v>
      </c>
      <c r="AG94" s="43">
        <v>0.55159333333333349</v>
      </c>
      <c r="AH94" s="43">
        <v>3.05464</v>
      </c>
      <c r="AI94" s="43">
        <v>2.8726599999999993</v>
      </c>
      <c r="AJ94" s="42">
        <v>3109.6</v>
      </c>
      <c r="AK94" s="45">
        <v>45.096779710243943</v>
      </c>
      <c r="AL94" s="45">
        <v>2.8069058720696365</v>
      </c>
      <c r="AM94" s="45">
        <v>8.5835983666270911E-3</v>
      </c>
      <c r="AN94" s="45">
        <v>3.3639399450678231E-2</v>
      </c>
      <c r="AO94" s="45">
        <v>9.071871393197168E-3</v>
      </c>
      <c r="AP94" s="45">
        <v>3.3495582141358657E-2</v>
      </c>
      <c r="AQ94" s="45">
        <v>1.2699347888045476</v>
      </c>
      <c r="AR94" s="45">
        <v>3.5267451048357275E-2</v>
      </c>
      <c r="AS94" s="45">
        <v>4.3018306715208116E-5</v>
      </c>
      <c r="AT94" s="45">
        <v>0.25851807533791166</v>
      </c>
      <c r="AU94" s="45">
        <v>6.1706785427666548E-2</v>
      </c>
      <c r="AV94" s="45">
        <v>5.6285081014666796E-3</v>
      </c>
      <c r="AW94" s="45">
        <v>3.6030255485422721E-3</v>
      </c>
      <c r="AX94" s="45">
        <v>9.6517885901269262E-3</v>
      </c>
      <c r="AY94" s="45">
        <v>7.5453083542635566E-3</v>
      </c>
      <c r="AZ94" s="45">
        <v>4.0368646078446525E-3</v>
      </c>
      <c r="BA94" s="45">
        <v>5.9226392066724764E-3</v>
      </c>
      <c r="BB94" s="45">
        <v>0.56324184797504617</v>
      </c>
      <c r="BC94" s="24">
        <v>83</v>
      </c>
      <c r="BD94" s="29">
        <v>42</v>
      </c>
      <c r="BE94" s="30">
        <f t="shared" si="30"/>
        <v>1.0462721961941122</v>
      </c>
      <c r="BF94" s="30">
        <v>0.91602014427657552</v>
      </c>
      <c r="BG94" s="30">
        <f t="shared" si="31"/>
        <v>1.0672658995042714</v>
      </c>
      <c r="BH94" s="31">
        <f t="shared" si="32"/>
        <v>24.440926581134296</v>
      </c>
      <c r="BI94" s="32">
        <f t="shared" si="33"/>
        <v>903.97421688011787</v>
      </c>
      <c r="BJ94" s="33">
        <f t="shared" si="34"/>
        <v>0.6005372602893444</v>
      </c>
      <c r="BK94" s="33">
        <f t="shared" si="35"/>
        <v>0.62832543821932751</v>
      </c>
      <c r="BL94" s="15"/>
    </row>
    <row r="95" spans="1:64" x14ac:dyDescent="0.3">
      <c r="A95" s="34" t="s">
        <v>19</v>
      </c>
      <c r="B95" s="35">
        <v>40630</v>
      </c>
      <c r="C95" s="15"/>
      <c r="D95" s="36">
        <v>7.0000000000000007E-2</v>
      </c>
      <c r="E95" s="37">
        <v>7.0000000000000007E-2</v>
      </c>
      <c r="F95" s="38">
        <v>25</v>
      </c>
      <c r="G95" s="39">
        <v>25</v>
      </c>
      <c r="H95" s="39">
        <v>440</v>
      </c>
      <c r="I95" s="39">
        <v>62</v>
      </c>
      <c r="J95" s="39">
        <v>900</v>
      </c>
      <c r="K95" s="39">
        <v>25</v>
      </c>
      <c r="L95" s="39">
        <v>456</v>
      </c>
      <c r="M95" s="39">
        <v>63</v>
      </c>
      <c r="N95" s="39">
        <v>900</v>
      </c>
      <c r="O95" s="40">
        <f t="shared" si="28"/>
        <v>25</v>
      </c>
      <c r="P95" s="40">
        <f t="shared" si="29"/>
        <v>900</v>
      </c>
      <c r="Q95" s="41" t="s">
        <v>22</v>
      </c>
      <c r="R95" s="40">
        <v>6</v>
      </c>
      <c r="S95" s="42">
        <v>21959.966666666667</v>
      </c>
      <c r="T95" s="43">
        <v>632.36733333333336</v>
      </c>
      <c r="U95" s="43">
        <v>19.937999999999995</v>
      </c>
      <c r="V95" s="43">
        <v>15.121666666666663</v>
      </c>
      <c r="W95" s="43">
        <v>1.5569999999999995</v>
      </c>
      <c r="X95" s="43">
        <v>13.564666666666671</v>
      </c>
      <c r="Y95" s="43">
        <v>117.43333333333334</v>
      </c>
      <c r="Z95" s="43">
        <v>0.89066666666666672</v>
      </c>
      <c r="AA95" s="43">
        <v>1.0689999999999993E-2</v>
      </c>
      <c r="AB95" s="43">
        <v>56.739886666666656</v>
      </c>
      <c r="AC95" s="43">
        <v>6.2274600000000015</v>
      </c>
      <c r="AD95" s="43">
        <v>2.2996000000000003</v>
      </c>
      <c r="AE95" s="43">
        <v>0.23677666666666669</v>
      </c>
      <c r="AF95" s="44">
        <v>98.044326666666677</v>
      </c>
      <c r="AG95" s="43">
        <v>0.18641333333333329</v>
      </c>
      <c r="AH95" s="43">
        <v>3.0938733333333333</v>
      </c>
      <c r="AI95" s="43">
        <v>2.4239000000000002</v>
      </c>
      <c r="AJ95" s="42">
        <v>3095.7666666666669</v>
      </c>
      <c r="AK95" s="45">
        <v>27.054840007540811</v>
      </c>
      <c r="AL95" s="45">
        <v>2.9012552970825531</v>
      </c>
      <c r="AM95" s="45">
        <v>7.1438422965949483E-3</v>
      </c>
      <c r="AN95" s="45">
        <v>3.0522273758720891E-2</v>
      </c>
      <c r="AO95" s="45">
        <v>3.1310458757198185E-2</v>
      </c>
      <c r="AP95" s="45">
        <v>1.0416609195243535E-2</v>
      </c>
      <c r="AQ95" s="45">
        <v>1.1351084813229364</v>
      </c>
      <c r="AR95" s="45">
        <v>1.855714999917699E-2</v>
      </c>
      <c r="AS95" s="45">
        <v>3.0512857662936275E-5</v>
      </c>
      <c r="AT95" s="45">
        <v>0.30308674385546136</v>
      </c>
      <c r="AU95" s="45">
        <v>6.4088325904499796E-2</v>
      </c>
      <c r="AV95" s="45">
        <v>5.3370533003740785E-3</v>
      </c>
      <c r="AW95" s="45">
        <v>4.7128352498208544E-3</v>
      </c>
      <c r="AX95" s="45">
        <v>1.0968385080054339E-2</v>
      </c>
      <c r="AY95" s="45">
        <v>3.8136536317537419E-3</v>
      </c>
      <c r="AZ95" s="45">
        <v>2.3369495786887341E-3</v>
      </c>
      <c r="BA95" s="45">
        <v>5.6230437211225144E-3</v>
      </c>
      <c r="BB95" s="45">
        <v>0.67891055392436273</v>
      </c>
      <c r="BC95" s="24">
        <v>64</v>
      </c>
      <c r="BD95" s="29">
        <v>37</v>
      </c>
      <c r="BE95" s="30">
        <f t="shared" si="30"/>
        <v>1.0096400408737736</v>
      </c>
      <c r="BF95" s="30">
        <v>0.91329794473934933</v>
      </c>
      <c r="BG95" s="30">
        <f t="shared" si="31"/>
        <v>1.0896931900244151</v>
      </c>
      <c r="BH95" s="31">
        <f t="shared" si="32"/>
        <v>24.88036377114409</v>
      </c>
      <c r="BI95" s="32">
        <f t="shared" si="33"/>
        <v>980.72387102197365</v>
      </c>
      <c r="BJ95" s="33">
        <f t="shared" si="34"/>
        <v>0.6035445911977515</v>
      </c>
      <c r="BK95" s="33">
        <f t="shared" si="35"/>
        <v>0.60936278572604274</v>
      </c>
      <c r="BL95" s="15"/>
    </row>
    <row r="96" spans="1:64" x14ac:dyDescent="0.3">
      <c r="A96" s="34" t="s">
        <v>20</v>
      </c>
      <c r="B96" s="35">
        <v>40633</v>
      </c>
      <c r="C96" s="15"/>
      <c r="D96" s="36">
        <v>7.0000000000000007E-2</v>
      </c>
      <c r="E96" s="37">
        <v>7.0000000000000007E-2</v>
      </c>
      <c r="F96" s="38">
        <v>25</v>
      </c>
      <c r="G96" s="39">
        <v>25.5</v>
      </c>
      <c r="H96" s="39">
        <v>468</v>
      </c>
      <c r="I96" s="39">
        <v>62</v>
      </c>
      <c r="J96" s="39">
        <v>907</v>
      </c>
      <c r="K96" s="39">
        <v>25.5</v>
      </c>
      <c r="L96" s="39">
        <v>465</v>
      </c>
      <c r="M96" s="39">
        <v>64</v>
      </c>
      <c r="N96" s="39">
        <v>926</v>
      </c>
      <c r="O96" s="40">
        <f t="shared" si="28"/>
        <v>25.5</v>
      </c>
      <c r="P96" s="40">
        <f t="shared" si="29"/>
        <v>926</v>
      </c>
      <c r="Q96" s="41" t="s">
        <v>22</v>
      </c>
      <c r="R96" s="40">
        <v>6</v>
      </c>
      <c r="S96" s="42">
        <v>23169.866666666665</v>
      </c>
      <c r="T96" s="43">
        <v>551.17766666666671</v>
      </c>
      <c r="U96" s="43">
        <v>17.715333333333341</v>
      </c>
      <c r="V96" s="43">
        <v>19.35133333333334</v>
      </c>
      <c r="W96" s="43">
        <v>10.792000000000002</v>
      </c>
      <c r="X96" s="43">
        <v>8.559333333333333</v>
      </c>
      <c r="Y96" s="43">
        <v>67.780333333333346</v>
      </c>
      <c r="Z96" s="43">
        <v>2.6783333333333337</v>
      </c>
      <c r="AA96" s="43">
        <v>1.1189999999999995E-2</v>
      </c>
      <c r="AB96" s="43">
        <v>47.184643333333334</v>
      </c>
      <c r="AC96" s="43">
        <v>3.4331433333333337</v>
      </c>
      <c r="AD96" s="43">
        <v>2.8108266666666664</v>
      </c>
      <c r="AE96" s="43">
        <v>1.5675633333333332</v>
      </c>
      <c r="AF96" s="44">
        <v>98.548236666666654</v>
      </c>
      <c r="AG96" s="43">
        <v>0.53545333333333323</v>
      </c>
      <c r="AH96" s="43">
        <v>3.2009666666666674</v>
      </c>
      <c r="AI96" s="43">
        <v>2.9627633333333336</v>
      </c>
      <c r="AJ96" s="42">
        <v>3116.3333333333335</v>
      </c>
      <c r="AK96" s="45">
        <v>34.072674189947584</v>
      </c>
      <c r="AL96" s="45">
        <v>2.0678002359980105</v>
      </c>
      <c r="AM96" s="45">
        <v>7.7607915226132768E-3</v>
      </c>
      <c r="AN96" s="45">
        <v>5.697751119177813E-2</v>
      </c>
      <c r="AO96" s="45">
        <v>1.5624913792866098E-2</v>
      </c>
      <c r="AP96" s="45">
        <v>5.1456934342749505E-2</v>
      </c>
      <c r="AQ96" s="45">
        <v>1.1658014361392603</v>
      </c>
      <c r="AR96" s="45">
        <v>3.4148088585204725E-2</v>
      </c>
      <c r="AS96" s="45">
        <v>3.0512857662936285E-5</v>
      </c>
      <c r="AT96" s="45">
        <v>0.21729060421019922</v>
      </c>
      <c r="AU96" s="45">
        <v>5.915112546415343E-2</v>
      </c>
      <c r="AV96" s="45">
        <v>7.8736983963561356E-3</v>
      </c>
      <c r="AW96" s="45">
        <v>2.275125359688782E-3</v>
      </c>
      <c r="AX96" s="45">
        <v>9.7847694220999527E-3</v>
      </c>
      <c r="AY96" s="45">
        <v>6.8115891777496915E-3</v>
      </c>
      <c r="AZ96" s="45">
        <v>2.9689581747944244E-3</v>
      </c>
      <c r="BA96" s="45">
        <v>8.2925593292954864E-3</v>
      </c>
      <c r="BB96" s="45">
        <v>0.47946330148538407</v>
      </c>
      <c r="BC96" s="24">
        <v>80</v>
      </c>
      <c r="BD96" s="29">
        <v>47</v>
      </c>
      <c r="BE96" s="30">
        <f t="shared" si="30"/>
        <v>1.0404881716698482</v>
      </c>
      <c r="BF96" s="30">
        <v>0.91602014427657552</v>
      </c>
      <c r="BG96" s="30">
        <f t="shared" si="31"/>
        <v>1.070228228671124</v>
      </c>
      <c r="BH96" s="31">
        <f t="shared" si="32"/>
        <v>24.998940719122764</v>
      </c>
      <c r="BI96" s="32">
        <f t="shared" si="33"/>
        <v>991.03133974946081</v>
      </c>
      <c r="BJ96" s="33">
        <f t="shared" si="34"/>
        <v>0.60435371389278547</v>
      </c>
      <c r="BK96" s="33">
        <f t="shared" si="35"/>
        <v>0.62882289081018694</v>
      </c>
      <c r="BL96" s="15"/>
    </row>
    <row r="97" spans="1:64" x14ac:dyDescent="0.3">
      <c r="A97" s="34" t="s">
        <v>19</v>
      </c>
      <c r="B97" s="35">
        <v>40630</v>
      </c>
      <c r="C97" s="15"/>
      <c r="D97" s="36">
        <v>0.3</v>
      </c>
      <c r="E97" s="37">
        <v>0.3</v>
      </c>
      <c r="F97" s="38">
        <v>52.5</v>
      </c>
      <c r="G97" s="39">
        <v>53</v>
      </c>
      <c r="H97" s="39">
        <v>508</v>
      </c>
      <c r="I97" s="39">
        <v>81</v>
      </c>
      <c r="J97" s="39">
        <v>2200</v>
      </c>
      <c r="K97" s="39">
        <v>53</v>
      </c>
      <c r="L97" s="39">
        <v>494</v>
      </c>
      <c r="M97" s="39">
        <v>81</v>
      </c>
      <c r="N97" s="39">
        <v>2200</v>
      </c>
      <c r="O97" s="40">
        <f t="shared" si="28"/>
        <v>53</v>
      </c>
      <c r="P97" s="40">
        <f t="shared" si="29"/>
        <v>2200</v>
      </c>
      <c r="Q97" s="41" t="s">
        <v>22</v>
      </c>
      <c r="R97" s="40">
        <v>6</v>
      </c>
      <c r="S97" s="42">
        <v>25797.1</v>
      </c>
      <c r="T97" s="43">
        <v>88.816333333333347</v>
      </c>
      <c r="U97" s="43">
        <v>21.461333333333343</v>
      </c>
      <c r="V97" s="43">
        <v>47.319000000000003</v>
      </c>
      <c r="W97" s="43">
        <v>39.889000000000003</v>
      </c>
      <c r="X97" s="43">
        <v>7.4300000000000006</v>
      </c>
      <c r="Y97" s="43">
        <v>3.6446666666666654</v>
      </c>
      <c r="Z97" s="43">
        <v>1.9276666666666662</v>
      </c>
      <c r="AA97" s="43">
        <v>1.2193333333333327E-2</v>
      </c>
      <c r="AB97" s="43">
        <v>6.9792366666666661</v>
      </c>
      <c r="AC97" s="43">
        <v>0.16979999999999995</v>
      </c>
      <c r="AD97" s="43">
        <v>6.3222666666666649</v>
      </c>
      <c r="AE97" s="43">
        <v>5.3295599999999999</v>
      </c>
      <c r="AF97" s="44">
        <v>99.819066666666671</v>
      </c>
      <c r="AG97" s="43">
        <v>0.35458333333333336</v>
      </c>
      <c r="AH97" s="43">
        <v>3.4027333333333334</v>
      </c>
      <c r="AI97" s="43">
        <v>6.6640433333333311</v>
      </c>
      <c r="AJ97" s="42">
        <v>3185</v>
      </c>
      <c r="AK97" s="45">
        <v>14.749284027933461</v>
      </c>
      <c r="AL97" s="45">
        <v>0.33101185866197358</v>
      </c>
      <c r="AM97" s="45">
        <v>8.6036613430412953E-3</v>
      </c>
      <c r="AN97" s="45">
        <v>8.4582137186490991E-2</v>
      </c>
      <c r="AO97" s="45">
        <v>0.11130418091722875</v>
      </c>
      <c r="AP97" s="45">
        <v>3.2163376045133786E-2</v>
      </c>
      <c r="AQ97" s="45">
        <v>4.0914826023163646E-2</v>
      </c>
      <c r="AR97" s="45">
        <v>2.0956989342433025E-2</v>
      </c>
      <c r="AS97" s="45">
        <v>2.5370813170246504E-5</v>
      </c>
      <c r="AT97" s="45">
        <v>2.4088350072086682E-2</v>
      </c>
      <c r="AU97" s="45">
        <v>1.9557166426164342E-3</v>
      </c>
      <c r="AV97" s="45">
        <v>1.3032117707956098E-2</v>
      </c>
      <c r="AW97" s="45">
        <v>1.6443206332183512E-2</v>
      </c>
      <c r="AX97" s="45">
        <v>4.4126255639767256E-4</v>
      </c>
      <c r="AY97" s="45">
        <v>3.827494303546139E-3</v>
      </c>
      <c r="AZ97" s="45">
        <v>1.3437809071559291E-3</v>
      </c>
      <c r="BA97" s="45">
        <v>1.3738636265538938E-2</v>
      </c>
      <c r="BB97" s="45">
        <v>0</v>
      </c>
      <c r="BC97" s="24">
        <v>56</v>
      </c>
      <c r="BD97" s="29">
        <v>33</v>
      </c>
      <c r="BE97" s="30">
        <f t="shared" si="30"/>
        <v>0.99421597547573626</v>
      </c>
      <c r="BF97" s="30">
        <v>0.91329794473934933</v>
      </c>
      <c r="BG97" s="30">
        <f t="shared" si="31"/>
        <v>1.0981132985341866</v>
      </c>
      <c r="BH97" s="31">
        <f t="shared" si="32"/>
        <v>53.15394478803767</v>
      </c>
      <c r="BI97" s="32">
        <f t="shared" si="33"/>
        <v>2415.8492567752105</v>
      </c>
      <c r="BJ97" s="33">
        <f t="shared" si="34"/>
        <v>0.77711700119849658</v>
      </c>
      <c r="BK97" s="33">
        <f t="shared" si="35"/>
        <v>0.77262213740534214</v>
      </c>
      <c r="BL97" s="15"/>
    </row>
    <row r="98" spans="1:64" x14ac:dyDescent="0.3">
      <c r="A98" s="34" t="s">
        <v>21</v>
      </c>
      <c r="B98" s="35">
        <v>40630</v>
      </c>
      <c r="C98" s="15"/>
      <c r="D98" s="36">
        <v>0.3</v>
      </c>
      <c r="E98" s="37">
        <v>0.3</v>
      </c>
      <c r="F98" s="38">
        <v>52.5</v>
      </c>
      <c r="G98" s="39">
        <v>52</v>
      </c>
      <c r="H98" s="39">
        <v>507</v>
      </c>
      <c r="I98" s="39">
        <v>82</v>
      </c>
      <c r="J98" s="39">
        <v>2200</v>
      </c>
      <c r="K98" s="39">
        <v>52</v>
      </c>
      <c r="L98" s="39">
        <v>501</v>
      </c>
      <c r="M98" s="39">
        <v>82</v>
      </c>
      <c r="N98" s="39">
        <v>2200</v>
      </c>
      <c r="O98" s="40">
        <f t="shared" si="28"/>
        <v>52</v>
      </c>
      <c r="P98" s="40">
        <f t="shared" si="29"/>
        <v>2200</v>
      </c>
      <c r="Q98" s="41" t="s">
        <v>22</v>
      </c>
      <c r="R98" s="40">
        <v>6</v>
      </c>
      <c r="S98" s="42">
        <v>25953.366666666665</v>
      </c>
      <c r="T98" s="43">
        <v>87.02266666666668</v>
      </c>
      <c r="U98" s="43">
        <v>19.025999999999993</v>
      </c>
      <c r="V98" s="43">
        <v>49.202999999999982</v>
      </c>
      <c r="W98" s="43">
        <v>38.357999999999997</v>
      </c>
      <c r="X98" s="43">
        <v>10.845000000000002</v>
      </c>
      <c r="Y98" s="43">
        <v>3.5906666666666669</v>
      </c>
      <c r="Z98" s="43">
        <v>1.0656666666666665</v>
      </c>
      <c r="AA98" s="43">
        <v>1.2226666666666663E-2</v>
      </c>
      <c r="AB98" s="43">
        <v>6.7973799999999995</v>
      </c>
      <c r="AC98" s="43">
        <v>0.1663</v>
      </c>
      <c r="AD98" s="43">
        <v>6.5355166666666662</v>
      </c>
      <c r="AE98" s="43">
        <v>5.0949933333333339</v>
      </c>
      <c r="AF98" s="44">
        <v>99.823683333333335</v>
      </c>
      <c r="AG98" s="43">
        <v>0.19486333333333333</v>
      </c>
      <c r="AH98" s="43">
        <v>3.4166233333333329</v>
      </c>
      <c r="AI98" s="43">
        <v>6.888796666666666</v>
      </c>
      <c r="AJ98" s="42">
        <v>3185</v>
      </c>
      <c r="AK98" s="45">
        <v>57.538882405928653</v>
      </c>
      <c r="AL98" s="45">
        <v>0.5042367624865417</v>
      </c>
      <c r="AM98" s="45">
        <v>8.944271909998941E-3</v>
      </c>
      <c r="AN98" s="45">
        <v>6.8185851500348879E-2</v>
      </c>
      <c r="AO98" s="45">
        <v>4.4520433123647923E-2</v>
      </c>
      <c r="AP98" s="45">
        <v>8.3655698323957445E-2</v>
      </c>
      <c r="AQ98" s="45">
        <v>9.0016601278568809E-2</v>
      </c>
      <c r="AR98" s="45">
        <v>1.568731825466E-2</v>
      </c>
      <c r="AS98" s="45">
        <v>4.4977644510880097E-5</v>
      </c>
      <c r="AT98" s="45">
        <v>4.9930416408824542E-2</v>
      </c>
      <c r="AU98" s="45">
        <v>3.9208549384382807E-3</v>
      </c>
      <c r="AV98" s="45">
        <v>2.1633834983468669E-2</v>
      </c>
      <c r="AW98" s="45">
        <v>1.2846036107615515E-2</v>
      </c>
      <c r="AX98" s="45">
        <v>8.936879550053182E-4</v>
      </c>
      <c r="AY98" s="45">
        <v>2.6976980395595949E-3</v>
      </c>
      <c r="AZ98" s="45">
        <v>5.1380717792957773E-3</v>
      </c>
      <c r="BA98" s="45">
        <v>2.2793457671965358E-2</v>
      </c>
      <c r="BB98" s="45">
        <v>0</v>
      </c>
      <c r="BC98" s="24">
        <v>63</v>
      </c>
      <c r="BD98" s="29">
        <v>42</v>
      </c>
      <c r="BE98" s="30">
        <f t="shared" si="30"/>
        <v>1.0077120326990188</v>
      </c>
      <c r="BF98" s="30">
        <v>0.91329794473934933</v>
      </c>
      <c r="BG98" s="30">
        <f t="shared" si="31"/>
        <v>1.090735121332236</v>
      </c>
      <c r="BH98" s="31">
        <f t="shared" si="32"/>
        <v>51.800639517523308</v>
      </c>
      <c r="BI98" s="32">
        <f t="shared" si="33"/>
        <v>2399.6172669309194</v>
      </c>
      <c r="BJ98" s="33">
        <f t="shared" si="34"/>
        <v>0.7693035778057894</v>
      </c>
      <c r="BK98" s="33">
        <f t="shared" si="35"/>
        <v>0.77523647215329983</v>
      </c>
      <c r="BL98" s="15"/>
    </row>
    <row r="99" spans="1:64" x14ac:dyDescent="0.3">
      <c r="A99" s="34" t="s">
        <v>21</v>
      </c>
      <c r="B99" s="35">
        <v>40630</v>
      </c>
      <c r="C99" s="15"/>
      <c r="D99" s="36">
        <v>0.3</v>
      </c>
      <c r="E99" s="37">
        <v>0.3</v>
      </c>
      <c r="F99" s="38">
        <v>52.5</v>
      </c>
      <c r="G99" s="39">
        <v>52</v>
      </c>
      <c r="H99" s="39">
        <v>491</v>
      </c>
      <c r="I99" s="39">
        <v>81</v>
      </c>
      <c r="J99" s="39">
        <v>2200</v>
      </c>
      <c r="K99" s="39">
        <v>52</v>
      </c>
      <c r="L99" s="39">
        <v>477</v>
      </c>
      <c r="M99" s="39">
        <v>81</v>
      </c>
      <c r="N99" s="39">
        <v>2200</v>
      </c>
      <c r="O99" s="40">
        <f t="shared" si="28"/>
        <v>52</v>
      </c>
      <c r="P99" s="40">
        <f t="shared" si="29"/>
        <v>2200</v>
      </c>
      <c r="Q99" s="41" t="s">
        <v>22</v>
      </c>
      <c r="R99" s="40">
        <v>6</v>
      </c>
      <c r="S99" s="42">
        <v>24971.833333333332</v>
      </c>
      <c r="T99" s="43">
        <v>90.858000000000018</v>
      </c>
      <c r="U99" s="43">
        <v>19.167333333333335</v>
      </c>
      <c r="V99" s="43">
        <v>46.431666666666658</v>
      </c>
      <c r="W99" s="43">
        <v>35.458666666666666</v>
      </c>
      <c r="X99" s="43">
        <v>10.973000000000003</v>
      </c>
      <c r="Y99" s="43">
        <v>5.3969999999999976</v>
      </c>
      <c r="Z99" s="43">
        <v>1.6103333333333334</v>
      </c>
      <c r="AA99" s="43">
        <v>1.1779999999999997E-2</v>
      </c>
      <c r="AB99" s="43">
        <v>7.3767266666666664</v>
      </c>
      <c r="AC99" s="43">
        <v>0.25960333333333335</v>
      </c>
      <c r="AD99" s="43">
        <v>6.4047400000000003</v>
      </c>
      <c r="AE99" s="43">
        <v>4.8911266666666666</v>
      </c>
      <c r="AF99" s="44">
        <v>99.800739999999976</v>
      </c>
      <c r="AG99" s="43">
        <v>0.30581666666666663</v>
      </c>
      <c r="AH99" s="43">
        <v>3.3285066666666681</v>
      </c>
      <c r="AI99" s="43">
        <v>6.7509566666666654</v>
      </c>
      <c r="AJ99" s="42">
        <v>3185.3333333333335</v>
      </c>
      <c r="AK99" s="45">
        <v>41.381391231732799</v>
      </c>
      <c r="AL99" s="45">
        <v>0.7658279270112881</v>
      </c>
      <c r="AM99" s="45">
        <v>8.6834497091065974E-3</v>
      </c>
      <c r="AN99" s="45">
        <v>0.14340882801983615</v>
      </c>
      <c r="AO99" s="45">
        <v>8.2784861740135676E-2</v>
      </c>
      <c r="AP99" s="45">
        <v>7.6885494798074924E-2</v>
      </c>
      <c r="AQ99" s="45">
        <v>2.291664054334986E-2</v>
      </c>
      <c r="AR99" s="45">
        <v>1.9561280074701599E-2</v>
      </c>
      <c r="AS99" s="45">
        <v>4.0683810217248371E-5</v>
      </c>
      <c r="AT99" s="45">
        <v>7.1827431765468269E-2</v>
      </c>
      <c r="AU99" s="45">
        <v>1.2802163969378379E-3</v>
      </c>
      <c r="AV99" s="45">
        <v>2.6757101538818141E-2</v>
      </c>
      <c r="AW99" s="45">
        <v>1.6616151953660268E-2</v>
      </c>
      <c r="AX99" s="45">
        <v>1.7763969733409419E-3</v>
      </c>
      <c r="AY99" s="45">
        <v>3.8239790914640242E-3</v>
      </c>
      <c r="AZ99" s="45">
        <v>3.6604063589502993E-3</v>
      </c>
      <c r="BA99" s="45">
        <v>2.8199898304210668E-2</v>
      </c>
      <c r="BB99" s="45">
        <v>0.47946330148538402</v>
      </c>
      <c r="BC99" s="24">
        <v>62</v>
      </c>
      <c r="BD99" s="29">
        <v>42</v>
      </c>
      <c r="BE99" s="30">
        <f t="shared" si="30"/>
        <v>1.0057840245242642</v>
      </c>
      <c r="BF99" s="30">
        <v>0.91329794473934933</v>
      </c>
      <c r="BG99" s="30">
        <f t="shared" si="31"/>
        <v>1.0917800471556116</v>
      </c>
      <c r="BH99" s="31">
        <f t="shared" si="32"/>
        <v>51.850264605081797</v>
      </c>
      <c r="BI99" s="32">
        <f t="shared" si="33"/>
        <v>2401.9161037423455</v>
      </c>
      <c r="BJ99" s="33">
        <f t="shared" si="34"/>
        <v>0.7695902715766153</v>
      </c>
      <c r="BK99" s="33">
        <f t="shared" si="35"/>
        <v>0.77404160058104954</v>
      </c>
      <c r="BL99" s="15"/>
    </row>
    <row r="100" spans="1:64" x14ac:dyDescent="0.3">
      <c r="A100" s="34" t="s">
        <v>20</v>
      </c>
      <c r="B100" s="35">
        <v>40633</v>
      </c>
      <c r="C100" s="15">
        <v>65460.000000000007</v>
      </c>
      <c r="D100" s="36">
        <v>0.65</v>
      </c>
      <c r="E100" s="37">
        <v>0.65</v>
      </c>
      <c r="F100" s="38">
        <v>74.099999999999994</v>
      </c>
      <c r="G100" s="39">
        <v>74</v>
      </c>
      <c r="H100" s="39">
        <v>650</v>
      </c>
      <c r="I100" s="39">
        <v>91</v>
      </c>
      <c r="J100" s="39">
        <v>4350</v>
      </c>
      <c r="K100" s="39">
        <v>74</v>
      </c>
      <c r="L100" s="39">
        <v>635</v>
      </c>
      <c r="M100" s="39">
        <v>91</v>
      </c>
      <c r="N100" s="39">
        <v>4520</v>
      </c>
      <c r="O100" s="40">
        <f t="shared" si="28"/>
        <v>74</v>
      </c>
      <c r="P100" s="40">
        <f t="shared" si="29"/>
        <v>4520</v>
      </c>
      <c r="Q100" s="41" t="s">
        <v>22</v>
      </c>
      <c r="R100" s="40">
        <v>6</v>
      </c>
      <c r="S100" s="42">
        <v>33282.199999999997</v>
      </c>
      <c r="T100" s="43">
        <v>18.123666666666665</v>
      </c>
      <c r="U100" s="43">
        <v>16.392666666666667</v>
      </c>
      <c r="V100" s="43">
        <v>97.418999999999997</v>
      </c>
      <c r="W100" s="43">
        <v>86.586666666666645</v>
      </c>
      <c r="X100" s="43">
        <v>10.832333333333331</v>
      </c>
      <c r="Y100" s="43">
        <v>6.144333333333333</v>
      </c>
      <c r="Z100" s="43">
        <v>4.3203333333333331</v>
      </c>
      <c r="AA100" s="43">
        <v>1.5623333333333335E-2</v>
      </c>
      <c r="AB100" s="43">
        <v>1.1039066666666668</v>
      </c>
      <c r="AC100" s="43">
        <v>0.22344666666666665</v>
      </c>
      <c r="AD100" s="43">
        <v>10.158923333333332</v>
      </c>
      <c r="AE100" s="43">
        <v>9.0293233333333358</v>
      </c>
      <c r="AF100" s="44">
        <v>99.951723333333334</v>
      </c>
      <c r="AG100" s="43">
        <v>0.62034333333333336</v>
      </c>
      <c r="AH100" s="43">
        <v>4.0643733333333323</v>
      </c>
      <c r="AI100" s="43">
        <v>10.708086666666667</v>
      </c>
      <c r="AJ100" s="42">
        <v>3185.1333333333332</v>
      </c>
      <c r="AK100" s="45">
        <v>230.67657609431086</v>
      </c>
      <c r="AL100" s="45">
        <v>0.39447462514748116</v>
      </c>
      <c r="AM100" s="45">
        <v>2.5587353197979688E-2</v>
      </c>
      <c r="AN100" s="45">
        <v>0.93940681944206306</v>
      </c>
      <c r="AO100" s="45">
        <v>0.84086709488995093</v>
      </c>
      <c r="AP100" s="45">
        <v>9.9574381601214942E-2</v>
      </c>
      <c r="AQ100" s="45">
        <v>5.3024609337573678E-2</v>
      </c>
      <c r="AR100" s="45">
        <v>3.3577838887692307E-2</v>
      </c>
      <c r="AS100" s="45">
        <v>8.9763418297030776E-5</v>
      </c>
      <c r="AT100" s="45">
        <v>2.1841954777577652E-2</v>
      </c>
      <c r="AU100" s="45">
        <v>3.3348456339535176E-3</v>
      </c>
      <c r="AV100" s="45">
        <v>4.3781106642598398E-2</v>
      </c>
      <c r="AW100" s="45">
        <v>3.9570240327046619E-2</v>
      </c>
      <c r="AX100" s="45">
        <v>5.6427147619814405E-4</v>
      </c>
      <c r="AY100" s="45">
        <v>6.8406333308997213E-3</v>
      </c>
      <c r="AZ100" s="45">
        <v>2.0471812973861962E-2</v>
      </c>
      <c r="BA100" s="45">
        <v>4.6132079745110126E-2</v>
      </c>
      <c r="BB100" s="45">
        <v>0.34574590364176039</v>
      </c>
      <c r="BC100" s="24">
        <v>79</v>
      </c>
      <c r="BD100" s="29">
        <v>47</v>
      </c>
      <c r="BE100" s="30">
        <f t="shared" si="30"/>
        <v>1.0385601634950934</v>
      </c>
      <c r="BF100" s="30">
        <v>0.91602014427657552</v>
      </c>
      <c r="BG100" s="30">
        <f t="shared" si="31"/>
        <v>1.0712211668241636</v>
      </c>
      <c r="BH100" s="31">
        <f t="shared" si="32"/>
        <v>72.613252416192992</v>
      </c>
      <c r="BI100" s="32">
        <f t="shared" si="33"/>
        <v>4841.9196740452189</v>
      </c>
      <c r="BJ100" s="33">
        <f t="shared" si="34"/>
        <v>0.89171529801428429</v>
      </c>
      <c r="BK100" s="33">
        <f t="shared" si="35"/>
        <v>0.92609998569679097</v>
      </c>
      <c r="BL100" s="15"/>
    </row>
    <row r="101" spans="1:64" x14ac:dyDescent="0.3">
      <c r="A101" s="34" t="s">
        <v>20</v>
      </c>
      <c r="B101" s="35">
        <v>40633</v>
      </c>
      <c r="C101" s="15"/>
      <c r="D101" s="36">
        <v>0.65</v>
      </c>
      <c r="E101" s="37">
        <v>0.65</v>
      </c>
      <c r="F101" s="38">
        <v>74.099999999999994</v>
      </c>
      <c r="G101" s="39">
        <v>74.5</v>
      </c>
      <c r="H101" s="39">
        <v>660</v>
      </c>
      <c r="I101" s="39">
        <v>91</v>
      </c>
      <c r="J101" s="39">
        <v>4500</v>
      </c>
      <c r="K101" s="39">
        <v>74.5</v>
      </c>
      <c r="L101" s="39">
        <v>660</v>
      </c>
      <c r="M101" s="39">
        <v>91</v>
      </c>
      <c r="N101" s="39">
        <v>4600</v>
      </c>
      <c r="O101" s="40">
        <f t="shared" si="28"/>
        <v>74.5</v>
      </c>
      <c r="P101" s="40">
        <f t="shared" si="29"/>
        <v>4600</v>
      </c>
      <c r="Q101" s="41" t="s">
        <v>22</v>
      </c>
      <c r="R101" s="40">
        <v>6</v>
      </c>
      <c r="S101" s="42">
        <v>34885.133333333331</v>
      </c>
      <c r="T101" s="43">
        <v>16.008000000000003</v>
      </c>
      <c r="U101" s="43">
        <v>16.225000000000005</v>
      </c>
      <c r="V101" s="43">
        <v>111.80333333333331</v>
      </c>
      <c r="W101" s="43">
        <v>99.838666666666668</v>
      </c>
      <c r="X101" s="43">
        <v>11.964666666666666</v>
      </c>
      <c r="Y101" s="43">
        <v>2.2849999999999997</v>
      </c>
      <c r="Z101" s="43">
        <v>4.1796666666666669</v>
      </c>
      <c r="AA101" s="43">
        <v>1.6370000000000006E-2</v>
      </c>
      <c r="AB101" s="43">
        <v>0.9301233333333333</v>
      </c>
      <c r="AC101" s="43">
        <v>7.9376666666666679E-2</v>
      </c>
      <c r="AD101" s="43">
        <v>11.137283333333331</v>
      </c>
      <c r="AE101" s="43">
        <v>9.945413333333331</v>
      </c>
      <c r="AF101" s="44">
        <v>99.970209999999966</v>
      </c>
      <c r="AG101" s="43">
        <v>0.57327000000000006</v>
      </c>
      <c r="AH101" s="43">
        <v>4.2064733333333324</v>
      </c>
      <c r="AI101" s="43">
        <v>11.739310000000001</v>
      </c>
      <c r="AJ101" s="42">
        <v>3184.3333333333335</v>
      </c>
      <c r="AK101" s="45">
        <v>80.177274849650445</v>
      </c>
      <c r="AL101" s="45">
        <v>0.29111438680810797</v>
      </c>
      <c r="AM101" s="45">
        <v>1.2798167972341521E-2</v>
      </c>
      <c r="AN101" s="45">
        <v>0.16078113916950601</v>
      </c>
      <c r="AO101" s="45">
        <v>0.13389994549027509</v>
      </c>
      <c r="AP101" s="45">
        <v>4.2078197592621373E-2</v>
      </c>
      <c r="AQ101" s="45">
        <v>2.2244720411974089E-2</v>
      </c>
      <c r="AR101" s="45">
        <v>4.4526887137559028E-2</v>
      </c>
      <c r="AS101" s="45">
        <v>4.6609159969941238E-5</v>
      </c>
      <c r="AT101" s="45">
        <v>1.6446479202580699E-2</v>
      </c>
      <c r="AU101" s="45">
        <v>8.5930337998321314E-4</v>
      </c>
      <c r="AV101" s="45">
        <v>1.5868513246163909E-2</v>
      </c>
      <c r="AW101" s="45">
        <v>1.5697720751166721E-2</v>
      </c>
      <c r="AX101" s="45">
        <v>3.7540782421512298E-4</v>
      </c>
      <c r="AY101" s="45">
        <v>6.37214574372795E-3</v>
      </c>
      <c r="AZ101" s="45">
        <v>7.104245128834937E-3</v>
      </c>
      <c r="BA101" s="45">
        <v>1.6730075128136745E-2</v>
      </c>
      <c r="BB101" s="45">
        <v>0.47946330148538402</v>
      </c>
      <c r="BC101" s="24">
        <v>84</v>
      </c>
      <c r="BD101" s="29">
        <v>39</v>
      </c>
      <c r="BE101" s="30">
        <f t="shared" si="30"/>
        <v>1.0482002043688667</v>
      </c>
      <c r="BF101" s="30">
        <v>0.91602014427657552</v>
      </c>
      <c r="BG101" s="30">
        <f t="shared" si="31"/>
        <v>1.0662839093994811</v>
      </c>
      <c r="BH101" s="31">
        <f t="shared" si="32"/>
        <v>72.766946769328825</v>
      </c>
      <c r="BI101" s="32">
        <f t="shared" si="33"/>
        <v>4904.9059832376133</v>
      </c>
      <c r="BJ101" s="33">
        <f t="shared" si="34"/>
        <v>0.89266248220489297</v>
      </c>
      <c r="BK101" s="33">
        <f t="shared" si="35"/>
        <v>0.93568899627958868</v>
      </c>
      <c r="BL101" s="15"/>
    </row>
    <row r="102" spans="1:64" x14ac:dyDescent="0.3">
      <c r="A102" s="34" t="s">
        <v>19</v>
      </c>
      <c r="B102" s="35">
        <v>40630</v>
      </c>
      <c r="C102" s="15">
        <v>54180.000000000007</v>
      </c>
      <c r="D102" s="36">
        <v>0.65</v>
      </c>
      <c r="E102" s="37">
        <v>0.65</v>
      </c>
      <c r="F102" s="38">
        <v>74.099999999999994</v>
      </c>
      <c r="G102" s="39">
        <v>74</v>
      </c>
      <c r="H102" s="39">
        <v>629</v>
      </c>
      <c r="I102" s="39">
        <v>90</v>
      </c>
      <c r="J102" s="39">
        <v>4500</v>
      </c>
      <c r="K102" s="39">
        <v>74.5</v>
      </c>
      <c r="L102" s="39">
        <v>620</v>
      </c>
      <c r="M102" s="39">
        <v>90</v>
      </c>
      <c r="N102" s="39">
        <v>4700</v>
      </c>
      <c r="O102" s="40">
        <f t="shared" si="28"/>
        <v>74.5</v>
      </c>
      <c r="P102" s="40">
        <f t="shared" si="29"/>
        <v>4700</v>
      </c>
      <c r="Q102" s="41" t="s">
        <v>22</v>
      </c>
      <c r="R102" s="40">
        <v>6</v>
      </c>
      <c r="S102" s="42">
        <v>34445.566666666666</v>
      </c>
      <c r="T102" s="43">
        <v>19.100333333333335</v>
      </c>
      <c r="U102" s="43">
        <v>20.028000000000002</v>
      </c>
      <c r="V102" s="43">
        <v>104.40333333333335</v>
      </c>
      <c r="W102" s="43">
        <v>93.932333333333361</v>
      </c>
      <c r="X102" s="43">
        <v>10.471</v>
      </c>
      <c r="Y102" s="43">
        <v>2.1023333333333332</v>
      </c>
      <c r="Z102" s="43">
        <v>2.841333333333333</v>
      </c>
      <c r="AA102" s="43">
        <v>1.6179999999999993E-2</v>
      </c>
      <c r="AB102" s="43">
        <v>1.1239533333333331</v>
      </c>
      <c r="AC102" s="43">
        <v>7.3933333333333337E-2</v>
      </c>
      <c r="AD102" s="43">
        <v>10.528866666666666</v>
      </c>
      <c r="AE102" s="43">
        <v>9.4728933333333334</v>
      </c>
      <c r="AF102" s="44">
        <v>99.966200000000029</v>
      </c>
      <c r="AG102" s="43">
        <v>0.39452666666666658</v>
      </c>
      <c r="AH102" s="43">
        <v>4.1679133333333338</v>
      </c>
      <c r="AI102" s="43">
        <v>11.098029999999998</v>
      </c>
      <c r="AJ102" s="42">
        <v>3184.7333333333331</v>
      </c>
      <c r="AK102" s="45">
        <v>48.802687414943961</v>
      </c>
      <c r="AL102" s="45">
        <v>0.30690314470483382</v>
      </c>
      <c r="AM102" s="45">
        <v>9.613209303008555E-3</v>
      </c>
      <c r="AN102" s="45">
        <v>8.0871687784153726E-2</v>
      </c>
      <c r="AO102" s="45">
        <v>6.7552448758970499E-2</v>
      </c>
      <c r="AP102" s="45">
        <v>2.9048117037912827E-2</v>
      </c>
      <c r="AQ102" s="45">
        <v>1.6120950886075684E-2</v>
      </c>
      <c r="AR102" s="45">
        <v>4.032055463949849E-2</v>
      </c>
      <c r="AS102" s="45">
        <v>4.0683810217248365E-5</v>
      </c>
      <c r="AT102" s="45">
        <v>1.7497442834515181E-2</v>
      </c>
      <c r="AU102" s="45">
        <v>5.5418989234883053E-4</v>
      </c>
      <c r="AV102" s="45">
        <v>1.5758223541865447E-2</v>
      </c>
      <c r="AW102" s="45">
        <v>1.441801873933502E-2</v>
      </c>
      <c r="AX102" s="45">
        <v>4.6088370887138795E-4</v>
      </c>
      <c r="AY102" s="45">
        <v>5.5757438553281783E-3</v>
      </c>
      <c r="AZ102" s="45">
        <v>4.3283136266420458E-3</v>
      </c>
      <c r="BA102" s="45">
        <v>1.6615284820163972E-2</v>
      </c>
      <c r="BB102" s="45">
        <v>0.44977644510880371</v>
      </c>
      <c r="BC102" s="24">
        <v>56</v>
      </c>
      <c r="BD102" s="29">
        <v>33</v>
      </c>
      <c r="BE102" s="30">
        <f t="shared" si="30"/>
        <v>0.99421597547573626</v>
      </c>
      <c r="BF102" s="30">
        <v>0.91329794473934933</v>
      </c>
      <c r="BG102" s="30">
        <f t="shared" si="31"/>
        <v>1.0981132985341866</v>
      </c>
      <c r="BH102" s="31">
        <f t="shared" si="32"/>
        <v>74.716394088845405</v>
      </c>
      <c r="BI102" s="32">
        <f t="shared" si="33"/>
        <v>5161.1325031106771</v>
      </c>
      <c r="BJ102" s="33">
        <f t="shared" si="34"/>
        <v>0.90476912268929222</v>
      </c>
      <c r="BK102" s="33">
        <f t="shared" si="35"/>
        <v>0.8995359158948607</v>
      </c>
      <c r="BL102" s="15"/>
    </row>
    <row r="103" spans="1:64" x14ac:dyDescent="0.3">
      <c r="A103" s="34" t="s">
        <v>19</v>
      </c>
      <c r="B103" s="35">
        <v>40630</v>
      </c>
      <c r="C103" s="15"/>
      <c r="D103" s="36">
        <v>0.65</v>
      </c>
      <c r="E103" s="37">
        <v>0.65</v>
      </c>
      <c r="F103" s="38">
        <v>74.099999999999994</v>
      </c>
      <c r="G103" s="39">
        <v>74.5</v>
      </c>
      <c r="H103" s="39">
        <v>624</v>
      </c>
      <c r="I103" s="39">
        <v>91</v>
      </c>
      <c r="J103" s="39">
        <v>4600</v>
      </c>
      <c r="K103" s="39">
        <v>74.5</v>
      </c>
      <c r="L103" s="39">
        <v>614</v>
      </c>
      <c r="M103" s="39">
        <v>91</v>
      </c>
      <c r="N103" s="39">
        <v>4800</v>
      </c>
      <c r="O103" s="40">
        <f t="shared" si="28"/>
        <v>74.5</v>
      </c>
      <c r="P103" s="40">
        <f t="shared" si="29"/>
        <v>4800</v>
      </c>
      <c r="Q103" s="41" t="s">
        <v>22</v>
      </c>
      <c r="R103" s="40">
        <v>6</v>
      </c>
      <c r="S103" s="42">
        <v>33013.4</v>
      </c>
      <c r="T103" s="43">
        <v>15.826333333333334</v>
      </c>
      <c r="U103" s="43">
        <v>18.321666666666662</v>
      </c>
      <c r="V103" s="43">
        <v>109.58999999999996</v>
      </c>
      <c r="W103" s="43">
        <v>94.861666666666693</v>
      </c>
      <c r="X103" s="43">
        <v>14.728333333333333</v>
      </c>
      <c r="Y103" s="43">
        <v>3.4623333333333339</v>
      </c>
      <c r="Z103" s="43">
        <v>1.9996666666666665</v>
      </c>
      <c r="AA103" s="43">
        <v>1.550000000000001E-2</v>
      </c>
      <c r="AB103" s="43">
        <v>0.97206999999999999</v>
      </c>
      <c r="AC103" s="43">
        <v>0.12692333333333333</v>
      </c>
      <c r="AD103" s="43">
        <v>11.52111</v>
      </c>
      <c r="AE103" s="43">
        <v>9.9727266666666665</v>
      </c>
      <c r="AF103" s="44">
        <v>99.964473333333359</v>
      </c>
      <c r="AG103" s="43">
        <v>0.28944666666666663</v>
      </c>
      <c r="AH103" s="43">
        <v>4.0406033333333333</v>
      </c>
      <c r="AI103" s="43">
        <v>12.1439</v>
      </c>
      <c r="AJ103" s="42">
        <v>3186</v>
      </c>
      <c r="AK103" s="45">
        <v>30.624083378689541</v>
      </c>
      <c r="AL103" s="45">
        <v>0.19250585899411043</v>
      </c>
      <c r="AM103" s="45">
        <v>5.9209349991671441E-3</v>
      </c>
      <c r="AN103" s="45">
        <v>7.119666788018407E-2</v>
      </c>
      <c r="AO103" s="45">
        <v>6.3086330194990783E-2</v>
      </c>
      <c r="AP103" s="45">
        <v>4.0435843892076495E-2</v>
      </c>
      <c r="AQ103" s="45">
        <v>5.6610181448906845E-2</v>
      </c>
      <c r="AR103" s="45">
        <v>2.8585423501876067E-2</v>
      </c>
      <c r="AS103" s="45">
        <v>1.0586274101406941E-17</v>
      </c>
      <c r="AT103" s="45">
        <v>1.2153306631076388E-2</v>
      </c>
      <c r="AU103" s="45">
        <v>2.1750439287412152E-3</v>
      </c>
      <c r="AV103" s="45">
        <v>1.5745154700787134E-2</v>
      </c>
      <c r="AW103" s="45">
        <v>1.3700765982445936E-2</v>
      </c>
      <c r="AX103" s="45">
        <v>4.3781064504989984E-4</v>
      </c>
      <c r="AY103" s="45">
        <v>4.0123716723132257E-3</v>
      </c>
      <c r="AZ103" s="45">
        <v>2.7162960751391184E-3</v>
      </c>
      <c r="BA103" s="45">
        <v>1.659977149821942E-2</v>
      </c>
      <c r="BB103" s="45">
        <v>0</v>
      </c>
      <c r="BC103" s="24">
        <v>63</v>
      </c>
      <c r="BD103" s="29">
        <v>35</v>
      </c>
      <c r="BE103" s="30">
        <f t="shared" si="30"/>
        <v>1.0077120326990188</v>
      </c>
      <c r="BF103" s="30">
        <v>0.91329794473934933</v>
      </c>
      <c r="BG103" s="30">
        <f t="shared" si="31"/>
        <v>1.090735121332236</v>
      </c>
      <c r="BH103" s="31">
        <f t="shared" si="32"/>
        <v>74.214377770297816</v>
      </c>
      <c r="BI103" s="32">
        <f t="shared" si="33"/>
        <v>5235.5285823947333</v>
      </c>
      <c r="BJ103" s="33">
        <f t="shared" si="34"/>
        <v>0.90163457107456169</v>
      </c>
      <c r="BK103" s="33">
        <f t="shared" si="35"/>
        <v>0.90858800636925452</v>
      </c>
      <c r="BL103" s="15"/>
    </row>
    <row r="104" spans="1:64" x14ac:dyDescent="0.3">
      <c r="A104" s="34" t="s">
        <v>21</v>
      </c>
      <c r="B104" s="35">
        <v>40630</v>
      </c>
      <c r="C104" s="15">
        <v>74520</v>
      </c>
      <c r="D104" s="36">
        <v>0.65</v>
      </c>
      <c r="E104" s="37">
        <v>0.65</v>
      </c>
      <c r="F104" s="38">
        <v>74.099999999999994</v>
      </c>
      <c r="G104" s="39">
        <v>74</v>
      </c>
      <c r="H104" s="39">
        <v>643</v>
      </c>
      <c r="I104" s="39">
        <v>91</v>
      </c>
      <c r="J104" s="39">
        <v>4500</v>
      </c>
      <c r="K104" s="39">
        <v>74</v>
      </c>
      <c r="L104" s="39">
        <v>634</v>
      </c>
      <c r="M104" s="39">
        <v>91</v>
      </c>
      <c r="N104" s="39">
        <v>4800</v>
      </c>
      <c r="O104" s="40">
        <f t="shared" si="28"/>
        <v>74</v>
      </c>
      <c r="P104" s="40">
        <f t="shared" si="29"/>
        <v>4800</v>
      </c>
      <c r="Q104" s="41" t="s">
        <v>22</v>
      </c>
      <c r="R104" s="40">
        <v>6</v>
      </c>
      <c r="S104" s="42">
        <v>35581.533333333333</v>
      </c>
      <c r="T104" s="43">
        <v>28.865333333333332</v>
      </c>
      <c r="U104" s="43">
        <v>17.647333333333325</v>
      </c>
      <c r="V104" s="43">
        <v>113.34333333333335</v>
      </c>
      <c r="W104" s="43">
        <v>97.106333333333325</v>
      </c>
      <c r="X104" s="43">
        <v>16.237000000000002</v>
      </c>
      <c r="Y104" s="43">
        <v>1.3486666666666665</v>
      </c>
      <c r="Z104" s="43">
        <v>1.708333333333333</v>
      </c>
      <c r="AA104" s="43">
        <v>1.6699999999999996E-2</v>
      </c>
      <c r="AB104" s="43">
        <v>1.6433633333333333</v>
      </c>
      <c r="AC104" s="43">
        <v>4.5929999999999999E-2</v>
      </c>
      <c r="AD104" s="43">
        <v>11.071289999999998</v>
      </c>
      <c r="AE104" s="43">
        <v>9.4852766666666657</v>
      </c>
      <c r="AF104" s="44">
        <v>99.956789999999998</v>
      </c>
      <c r="AG104" s="43">
        <v>0.22975333333333323</v>
      </c>
      <c r="AH104" s="43">
        <v>4.2692100000000002</v>
      </c>
      <c r="AI104" s="43">
        <v>11.669780000000003</v>
      </c>
      <c r="AJ104" s="42">
        <v>3183</v>
      </c>
      <c r="AK104" s="45">
        <v>39.780200701273877</v>
      </c>
      <c r="AL104" s="45">
        <v>0.22959834994830053</v>
      </c>
      <c r="AM104" s="45">
        <v>7.8491525276488949E-3</v>
      </c>
      <c r="AN104" s="45">
        <v>0.35977323636678993</v>
      </c>
      <c r="AO104" s="45">
        <v>0.31073309683917449</v>
      </c>
      <c r="AP104" s="45">
        <v>5.8789513491367615E-2</v>
      </c>
      <c r="AQ104" s="45">
        <v>3.6363427376619892E-2</v>
      </c>
      <c r="AR104" s="45">
        <v>2.1827431860143239E-2</v>
      </c>
      <c r="AS104" s="45">
        <v>3.5287580338023136E-18</v>
      </c>
      <c r="AT104" s="45">
        <v>1.3667390925580643E-2</v>
      </c>
      <c r="AU104" s="45">
        <v>1.2622229979491432E-3</v>
      </c>
      <c r="AV104" s="45">
        <v>2.8516569291167013E-2</v>
      </c>
      <c r="AW104" s="45">
        <v>2.4662126251894165E-2</v>
      </c>
      <c r="AX104" s="45">
        <v>3.7997277579385257E-4</v>
      </c>
      <c r="AY104" s="45">
        <v>2.884170033408085E-3</v>
      </c>
      <c r="AZ104" s="45">
        <v>3.5063833415544593E-3</v>
      </c>
      <c r="BA104" s="45">
        <v>3.006292710643603E-2</v>
      </c>
      <c r="BB104" s="45">
        <v>0</v>
      </c>
      <c r="BC104" s="24">
        <v>63</v>
      </c>
      <c r="BD104" s="29">
        <v>42</v>
      </c>
      <c r="BE104" s="30">
        <f t="shared" si="30"/>
        <v>1.0077120326990188</v>
      </c>
      <c r="BF104" s="30">
        <v>0.91329794473934933</v>
      </c>
      <c r="BG104" s="30">
        <f t="shared" si="31"/>
        <v>1.090735121332236</v>
      </c>
      <c r="BH104" s="31">
        <f t="shared" si="32"/>
        <v>73.71629469801394</v>
      </c>
      <c r="BI104" s="32">
        <f t="shared" si="33"/>
        <v>5235.5285823947333</v>
      </c>
      <c r="BJ104" s="33">
        <f t="shared" si="34"/>
        <v>0.89853634159078832</v>
      </c>
      <c r="BK104" s="33">
        <f t="shared" si="35"/>
        <v>0.90546588323839317</v>
      </c>
      <c r="BL104" s="15"/>
    </row>
    <row r="105" spans="1:64" x14ac:dyDescent="0.3">
      <c r="A105" s="34" t="s">
        <v>21</v>
      </c>
      <c r="B105" s="35">
        <v>40630</v>
      </c>
      <c r="C105" s="15">
        <v>75600</v>
      </c>
      <c r="D105" s="36">
        <v>0.85</v>
      </c>
      <c r="E105" s="37">
        <v>0.85</v>
      </c>
      <c r="F105" s="38">
        <v>82.7</v>
      </c>
      <c r="G105" s="39">
        <v>81.5</v>
      </c>
      <c r="H105" s="39">
        <v>703</v>
      </c>
      <c r="I105" s="39">
        <v>92</v>
      </c>
      <c r="J105" s="39">
        <v>5800</v>
      </c>
      <c r="K105" s="39">
        <v>82</v>
      </c>
      <c r="L105" s="39">
        <v>698</v>
      </c>
      <c r="M105" s="39">
        <v>92</v>
      </c>
      <c r="N105" s="39">
        <v>6000</v>
      </c>
      <c r="O105" s="40">
        <f t="shared" si="28"/>
        <v>82</v>
      </c>
      <c r="P105" s="40">
        <f t="shared" si="29"/>
        <v>6000</v>
      </c>
      <c r="Q105" s="41" t="s">
        <v>22</v>
      </c>
      <c r="R105" s="40">
        <v>6</v>
      </c>
      <c r="S105" s="42">
        <v>39243.5</v>
      </c>
      <c r="T105" s="43">
        <v>26.432666666666663</v>
      </c>
      <c r="U105" s="43">
        <v>17.168666666666677</v>
      </c>
      <c r="V105" s="43">
        <v>157.88999999999999</v>
      </c>
      <c r="W105" s="43">
        <v>137.94999999999999</v>
      </c>
      <c r="X105" s="43">
        <v>19.940000000000001</v>
      </c>
      <c r="Y105" s="43">
        <v>0.36566666666666686</v>
      </c>
      <c r="Z105" s="43">
        <v>2.4266666666666663</v>
      </c>
      <c r="AA105" s="43">
        <v>1.8416666666666654E-2</v>
      </c>
      <c r="AB105" s="43">
        <v>1.3635666666666664</v>
      </c>
      <c r="AC105" s="43">
        <v>1.1316666666666664E-2</v>
      </c>
      <c r="AD105" s="43">
        <v>14.021073333333332</v>
      </c>
      <c r="AE105" s="43">
        <v>12.250326666666666</v>
      </c>
      <c r="AF105" s="44">
        <v>99.966833333333341</v>
      </c>
      <c r="AG105" s="43">
        <v>0.29671666666666668</v>
      </c>
      <c r="AH105" s="43">
        <v>4.591286666666667</v>
      </c>
      <c r="AI105" s="43">
        <v>14.779</v>
      </c>
      <c r="AJ105" s="42">
        <v>3181</v>
      </c>
      <c r="AK105" s="45">
        <v>82.439423946857218</v>
      </c>
      <c r="AL105" s="45">
        <v>0.35585674503718107</v>
      </c>
      <c r="AM105" s="45">
        <v>9.3710240611163311E-3</v>
      </c>
      <c r="AN105" s="45">
        <v>1.0056221268819863</v>
      </c>
      <c r="AO105" s="45">
        <v>0.93060973708763328</v>
      </c>
      <c r="AP105" s="45">
        <v>8.5500554545490007E-2</v>
      </c>
      <c r="AQ105" s="45">
        <v>9.0045327027781757E-2</v>
      </c>
      <c r="AR105" s="45">
        <v>2.3242845889810328E-2</v>
      </c>
      <c r="AS105" s="45">
        <v>3.7904902178944942E-5</v>
      </c>
      <c r="AT105" s="45">
        <v>1.657216888669661E-2</v>
      </c>
      <c r="AU105" s="45">
        <v>2.8000102627069707E-3</v>
      </c>
      <c r="AV105" s="45">
        <v>6.7423821296044364E-2</v>
      </c>
      <c r="AW105" s="45">
        <v>6.3467080434273807E-2</v>
      </c>
      <c r="AX105" s="45">
        <v>5.1147746323951455E-4</v>
      </c>
      <c r="AY105" s="45">
        <v>2.9943721157892375E-3</v>
      </c>
      <c r="AZ105" s="45">
        <v>7.2435813838437006E-3</v>
      </c>
      <c r="BA105" s="45">
        <v>7.1073599541068205E-2</v>
      </c>
      <c r="BB105" s="45">
        <v>0</v>
      </c>
      <c r="BC105" s="24">
        <v>79</v>
      </c>
      <c r="BD105" s="29">
        <v>47</v>
      </c>
      <c r="BE105" s="30">
        <f t="shared" si="30"/>
        <v>1.0385601634950934</v>
      </c>
      <c r="BF105" s="30">
        <v>0.91602014427657552</v>
      </c>
      <c r="BG105" s="30">
        <f t="shared" si="31"/>
        <v>1.0712211668241636</v>
      </c>
      <c r="BH105" s="31">
        <f t="shared" si="32"/>
        <v>80.463333758484126</v>
      </c>
      <c r="BI105" s="32">
        <f t="shared" si="33"/>
        <v>6427.3270009449816</v>
      </c>
      <c r="BJ105" s="33">
        <f t="shared" si="34"/>
        <v>0.94159772545517151</v>
      </c>
      <c r="BK105" s="33">
        <f t="shared" si="35"/>
        <v>0.97790588769533093</v>
      </c>
      <c r="BL105" s="15"/>
    </row>
    <row r="106" spans="1:64" x14ac:dyDescent="0.3">
      <c r="A106" s="34" t="s">
        <v>20</v>
      </c>
      <c r="B106" s="35">
        <v>40633</v>
      </c>
      <c r="C106" s="15">
        <v>65160</v>
      </c>
      <c r="D106" s="36">
        <v>0.85</v>
      </c>
      <c r="E106" s="37">
        <v>0.85</v>
      </c>
      <c r="F106" s="38">
        <v>82.7</v>
      </c>
      <c r="G106" s="39">
        <v>82</v>
      </c>
      <c r="H106" s="39">
        <v>709</v>
      </c>
      <c r="I106" s="39">
        <v>95</v>
      </c>
      <c r="J106" s="39">
        <v>5750</v>
      </c>
      <c r="K106" s="39">
        <v>82.5</v>
      </c>
      <c r="L106" s="39">
        <v>715</v>
      </c>
      <c r="M106" s="39">
        <v>95</v>
      </c>
      <c r="N106" s="39">
        <v>6000</v>
      </c>
      <c r="O106" s="40">
        <f t="shared" si="28"/>
        <v>82.5</v>
      </c>
      <c r="P106" s="40">
        <f t="shared" si="29"/>
        <v>6000</v>
      </c>
      <c r="Q106" s="41" t="s">
        <v>22</v>
      </c>
      <c r="R106" s="40">
        <v>6</v>
      </c>
      <c r="S106" s="42">
        <v>39086.633333333331</v>
      </c>
      <c r="T106" s="43">
        <v>20.723999999999997</v>
      </c>
      <c r="U106" s="43">
        <v>15.60833333333334</v>
      </c>
      <c r="V106" s="43">
        <v>138.09333333333328</v>
      </c>
      <c r="W106" s="43">
        <v>124.23666666666669</v>
      </c>
      <c r="X106" s="43">
        <v>13.856666666666666</v>
      </c>
      <c r="Y106" s="43">
        <v>4.4380000000000006</v>
      </c>
      <c r="Z106" s="43">
        <v>5.5343333333333344</v>
      </c>
      <c r="AA106" s="43">
        <v>1.8333333333333323E-2</v>
      </c>
      <c r="AB106" s="43">
        <v>1.0735266666666665</v>
      </c>
      <c r="AC106" s="43">
        <v>0.13796000000000003</v>
      </c>
      <c r="AD106" s="43">
        <v>12.311326666666666</v>
      </c>
      <c r="AE106" s="43">
        <v>11.075979999999998</v>
      </c>
      <c r="AF106" s="44">
        <v>99.960990000000024</v>
      </c>
      <c r="AG106" s="43">
        <v>0.67936333333333321</v>
      </c>
      <c r="AH106" s="43">
        <v>4.5766233333333339</v>
      </c>
      <c r="AI106" s="43">
        <v>12.97683</v>
      </c>
      <c r="AJ106" s="42">
        <v>3181</v>
      </c>
      <c r="AK106" s="45">
        <v>58.481051062295997</v>
      </c>
      <c r="AL106" s="45">
        <v>0.26856707888792825</v>
      </c>
      <c r="AM106" s="45">
        <v>1.2340942045675315E-2</v>
      </c>
      <c r="AN106" s="45">
        <v>0.23183426501874488</v>
      </c>
      <c r="AO106" s="45">
        <v>0.23705569450838196</v>
      </c>
      <c r="AP106" s="45">
        <v>5.0400693299372905E-2</v>
      </c>
      <c r="AQ106" s="45">
        <v>2.6182384180576685E-2</v>
      </c>
      <c r="AR106" s="45">
        <v>5.1440178401935828E-2</v>
      </c>
      <c r="AS106" s="45">
        <v>4.7946330148538118E-5</v>
      </c>
      <c r="AT106" s="45">
        <v>1.3406069992495134E-2</v>
      </c>
      <c r="AU106" s="45">
        <v>9.4708263485367595E-4</v>
      </c>
      <c r="AV106" s="45">
        <v>2.4411542399013806E-2</v>
      </c>
      <c r="AW106" s="45">
        <v>2.4299161330780559E-2</v>
      </c>
      <c r="AX106" s="45">
        <v>3.0889123183102762E-4</v>
      </c>
      <c r="AY106" s="45">
        <v>6.3327002103386399E-3</v>
      </c>
      <c r="AZ106" s="45">
        <v>5.1404872527225599E-3</v>
      </c>
      <c r="BA106" s="45">
        <v>2.572606554208904E-2</v>
      </c>
      <c r="BB106" s="45">
        <v>0</v>
      </c>
      <c r="BC106" s="24">
        <v>64</v>
      </c>
      <c r="BD106" s="29">
        <v>42</v>
      </c>
      <c r="BE106" s="30">
        <f t="shared" si="30"/>
        <v>1.0096400408737736</v>
      </c>
      <c r="BF106" s="30">
        <v>0.91329794473934933</v>
      </c>
      <c r="BG106" s="30">
        <f t="shared" si="31"/>
        <v>1.0896931900244151</v>
      </c>
      <c r="BH106" s="31">
        <f t="shared" si="32"/>
        <v>82.105200444775505</v>
      </c>
      <c r="BI106" s="32">
        <f t="shared" si="33"/>
        <v>6538.1591401464902</v>
      </c>
      <c r="BJ106" s="33">
        <f t="shared" si="34"/>
        <v>0.95247707508811752</v>
      </c>
      <c r="BK106" s="33">
        <f t="shared" si="35"/>
        <v>0.96165899302329927</v>
      </c>
      <c r="BL106" s="15"/>
    </row>
    <row r="107" spans="1:64" x14ac:dyDescent="0.3">
      <c r="A107" s="34" t="s">
        <v>20</v>
      </c>
      <c r="B107" s="35">
        <v>40633</v>
      </c>
      <c r="C107" s="15">
        <v>71400</v>
      </c>
      <c r="D107" s="36">
        <v>0.85</v>
      </c>
      <c r="E107" s="37">
        <v>0.85</v>
      </c>
      <c r="F107" s="38">
        <v>82.7</v>
      </c>
      <c r="G107" s="39">
        <v>83</v>
      </c>
      <c r="H107" s="39">
        <v>738</v>
      </c>
      <c r="I107" s="39">
        <v>95</v>
      </c>
      <c r="J107" s="39">
        <v>6000</v>
      </c>
      <c r="K107" s="39">
        <v>82.5</v>
      </c>
      <c r="L107" s="39">
        <v>737</v>
      </c>
      <c r="M107" s="39">
        <v>96</v>
      </c>
      <c r="N107" s="39">
        <v>6050</v>
      </c>
      <c r="O107" s="40">
        <f t="shared" si="28"/>
        <v>82.5</v>
      </c>
      <c r="P107" s="40">
        <f t="shared" si="29"/>
        <v>6050</v>
      </c>
      <c r="Q107" s="41" t="s">
        <v>22</v>
      </c>
      <c r="R107" s="40">
        <v>6</v>
      </c>
      <c r="S107" s="42">
        <v>39579</v>
      </c>
      <c r="T107" s="43">
        <v>17.755666666666663</v>
      </c>
      <c r="U107" s="43">
        <v>15.613666666666672</v>
      </c>
      <c r="V107" s="43">
        <v>159.45999999999998</v>
      </c>
      <c r="W107" s="43">
        <v>143.89999999999998</v>
      </c>
      <c r="X107" s="43">
        <v>15.560000000000006</v>
      </c>
      <c r="Y107" s="43">
        <v>2.3516666666666666</v>
      </c>
      <c r="Z107" s="43">
        <v>4.7486666666666677</v>
      </c>
      <c r="AA107" s="43">
        <v>1.8549999999999997E-2</v>
      </c>
      <c r="AB107" s="43">
        <v>0.90833666666666668</v>
      </c>
      <c r="AC107" s="43">
        <v>7.223333333333333E-2</v>
      </c>
      <c r="AD107" s="43">
        <v>14.046243333333337</v>
      </c>
      <c r="AE107" s="43">
        <v>12.675616666666668</v>
      </c>
      <c r="AF107" s="44">
        <v>99.97143666666669</v>
      </c>
      <c r="AG107" s="43">
        <v>0.57594999999999996</v>
      </c>
      <c r="AH107" s="43">
        <v>4.6197333333333326</v>
      </c>
      <c r="AI107" s="43">
        <v>14.805529999999999</v>
      </c>
      <c r="AJ107" s="42">
        <v>3181</v>
      </c>
      <c r="AK107" s="45">
        <v>89.04009170612126</v>
      </c>
      <c r="AL107" s="45">
        <v>0.27482512726281483</v>
      </c>
      <c r="AM107" s="45">
        <v>1.0661996103898341E-2</v>
      </c>
      <c r="AN107" s="45">
        <v>0.52954111559621553</v>
      </c>
      <c r="AO107" s="45">
        <v>0.4856563280390705</v>
      </c>
      <c r="AP107" s="45">
        <v>8.1367620434496968E-2</v>
      </c>
      <c r="AQ107" s="45">
        <v>7.9147759387691689E-3</v>
      </c>
      <c r="AR107" s="45">
        <v>3.8212954414144261E-2</v>
      </c>
      <c r="AS107" s="45">
        <v>5.0854762771560464E-5</v>
      </c>
      <c r="AT107" s="45">
        <v>1.4447466866221729E-2</v>
      </c>
      <c r="AU107" s="45">
        <v>2.4959737693876547E-4</v>
      </c>
      <c r="AV107" s="45">
        <v>4.8792266793525475E-2</v>
      </c>
      <c r="AW107" s="45">
        <v>4.5613852125720833E-2</v>
      </c>
      <c r="AX107" s="45">
        <v>3.4986039908793952E-4</v>
      </c>
      <c r="AY107" s="45">
        <v>4.5689921925050796E-3</v>
      </c>
      <c r="AZ107" s="45">
        <v>7.8037273734761423E-3</v>
      </c>
      <c r="BA107" s="45">
        <v>5.1425045219835007E-2</v>
      </c>
      <c r="BB107" s="45">
        <v>0</v>
      </c>
      <c r="BC107" s="24">
        <v>83</v>
      </c>
      <c r="BD107" s="29">
        <v>36</v>
      </c>
      <c r="BE107" s="30">
        <f t="shared" si="30"/>
        <v>1.0462721961941122</v>
      </c>
      <c r="BF107" s="30">
        <v>0.91602014427657552</v>
      </c>
      <c r="BG107" s="30">
        <f t="shared" si="31"/>
        <v>1.0672658995042714</v>
      </c>
      <c r="BH107" s="31">
        <f t="shared" si="32"/>
        <v>80.655057717743176</v>
      </c>
      <c r="BI107" s="32">
        <f t="shared" si="33"/>
        <v>6456.9586920008423</v>
      </c>
      <c r="BJ107" s="33">
        <f t="shared" si="34"/>
        <v>0.94285927036660822</v>
      </c>
      <c r="BK107" s="33">
        <f t="shared" si="35"/>
        <v>0.9864874395084493</v>
      </c>
      <c r="BL107" s="15"/>
    </row>
    <row r="108" spans="1:64" x14ac:dyDescent="0.3">
      <c r="A108" s="34" t="s">
        <v>19</v>
      </c>
      <c r="B108" s="35">
        <v>40630</v>
      </c>
      <c r="C108" s="15">
        <v>61080</v>
      </c>
      <c r="D108" s="36">
        <v>0.85</v>
      </c>
      <c r="E108" s="37">
        <v>0.85</v>
      </c>
      <c r="F108" s="38">
        <v>82.7</v>
      </c>
      <c r="G108" s="39">
        <v>83.5</v>
      </c>
      <c r="H108" s="39">
        <v>714</v>
      </c>
      <c r="I108" s="39">
        <v>92</v>
      </c>
      <c r="J108" s="39">
        <v>5900</v>
      </c>
      <c r="K108" s="39">
        <v>82</v>
      </c>
      <c r="L108" s="39">
        <v>710</v>
      </c>
      <c r="M108" s="39">
        <v>93</v>
      </c>
      <c r="N108" s="39">
        <v>6100</v>
      </c>
      <c r="O108" s="40">
        <f t="shared" si="28"/>
        <v>82</v>
      </c>
      <c r="P108" s="40">
        <f t="shared" si="29"/>
        <v>6100</v>
      </c>
      <c r="Q108" s="41" t="s">
        <v>22</v>
      </c>
      <c r="R108" s="40">
        <v>6</v>
      </c>
      <c r="S108" s="42">
        <v>38140.9</v>
      </c>
      <c r="T108" s="43">
        <v>17.781666666666663</v>
      </c>
      <c r="U108" s="43">
        <v>17.517333333333326</v>
      </c>
      <c r="V108" s="43">
        <v>158.4</v>
      </c>
      <c r="W108" s="43">
        <v>138.12666666666664</v>
      </c>
      <c r="X108" s="43">
        <v>20.273333333333326</v>
      </c>
      <c r="Y108" s="43">
        <v>3.7233333333333323</v>
      </c>
      <c r="Z108" s="43">
        <v>1.9186666666666667</v>
      </c>
      <c r="AA108" s="43">
        <v>1.7900000000000013E-2</v>
      </c>
      <c r="AB108" s="43">
        <v>0.94417000000000006</v>
      </c>
      <c r="AC108" s="43">
        <v>0.11855000000000002</v>
      </c>
      <c r="AD108" s="43">
        <v>14.463353333333339</v>
      </c>
      <c r="AE108" s="43">
        <v>12.612206666666667</v>
      </c>
      <c r="AF108" s="44">
        <v>99.965963333333292</v>
      </c>
      <c r="AG108" s="43">
        <v>0.24122000000000002</v>
      </c>
      <c r="AH108" s="43">
        <v>4.4934166666666657</v>
      </c>
      <c r="AI108" s="43">
        <v>15.245190000000001</v>
      </c>
      <c r="AJ108" s="42">
        <v>3182</v>
      </c>
      <c r="AK108" s="45">
        <v>35.476412755008539</v>
      </c>
      <c r="AL108" s="45">
        <v>0.31553002298141836</v>
      </c>
      <c r="AM108" s="45">
        <v>5.2083045976212515E-3</v>
      </c>
      <c r="AN108" s="45">
        <v>0.44178322034928452</v>
      </c>
      <c r="AO108" s="45">
        <v>0.37132877274898168</v>
      </c>
      <c r="AP108" s="45">
        <v>8.2768198679466526E-2</v>
      </c>
      <c r="AQ108" s="45">
        <v>3.8803957613068013E-2</v>
      </c>
      <c r="AR108" s="45">
        <v>2.8735816091365534E-2</v>
      </c>
      <c r="AS108" s="45">
        <v>1.4115032135209254E-17</v>
      </c>
      <c r="AT108" s="45">
        <v>1.7071334109432162E-2</v>
      </c>
      <c r="AU108" s="45">
        <v>1.3309965154492073E-3</v>
      </c>
      <c r="AV108" s="45">
        <v>2.9350201001876984E-2</v>
      </c>
      <c r="AW108" s="45">
        <v>2.410837504118513E-2</v>
      </c>
      <c r="AX108" s="45">
        <v>4.7305560898793707E-4</v>
      </c>
      <c r="AY108" s="45">
        <v>3.6050156630775508E-3</v>
      </c>
      <c r="AZ108" s="45">
        <v>3.1086179802489147E-3</v>
      </c>
      <c r="BA108" s="45">
        <v>3.0932388449203315E-2</v>
      </c>
      <c r="BB108" s="45">
        <v>0</v>
      </c>
      <c r="BC108" s="24">
        <v>63</v>
      </c>
      <c r="BD108" s="29">
        <v>36</v>
      </c>
      <c r="BE108" s="30">
        <f t="shared" si="30"/>
        <v>1.0077120326990188</v>
      </c>
      <c r="BF108" s="30">
        <v>0.91329794473934933</v>
      </c>
      <c r="BG108" s="30">
        <f t="shared" si="31"/>
        <v>1.090735121332236</v>
      </c>
      <c r="BH108" s="31">
        <f t="shared" si="32"/>
        <v>81.685623854555985</v>
      </c>
      <c r="BI108" s="32">
        <f t="shared" si="33"/>
        <v>6653.4842401266396</v>
      </c>
      <c r="BJ108" s="33">
        <f t="shared" si="34"/>
        <v>0.94968032262665525</v>
      </c>
      <c r="BK108" s="33">
        <f t="shared" si="35"/>
        <v>0.9570042883283667</v>
      </c>
      <c r="BL108" s="15"/>
    </row>
    <row r="109" spans="1:64" x14ac:dyDescent="0.3">
      <c r="A109" s="34" t="s">
        <v>20</v>
      </c>
      <c r="B109" s="35">
        <v>40633</v>
      </c>
      <c r="C109" s="15">
        <v>64380</v>
      </c>
      <c r="D109" s="36">
        <v>0.85</v>
      </c>
      <c r="E109" s="37">
        <v>0.85</v>
      </c>
      <c r="F109" s="38">
        <v>82.7</v>
      </c>
      <c r="G109" s="39">
        <v>83</v>
      </c>
      <c r="H109" s="39">
        <v>732</v>
      </c>
      <c r="I109" s="39">
        <v>95</v>
      </c>
      <c r="J109" s="39">
        <v>6060</v>
      </c>
      <c r="K109" s="39">
        <v>83</v>
      </c>
      <c r="L109" s="39">
        <v>727</v>
      </c>
      <c r="M109" s="39">
        <v>95</v>
      </c>
      <c r="N109" s="39">
        <v>6170</v>
      </c>
      <c r="O109" s="40">
        <f t="shared" si="28"/>
        <v>83</v>
      </c>
      <c r="P109" s="40">
        <f t="shared" si="29"/>
        <v>6170</v>
      </c>
      <c r="Q109" s="41" t="s">
        <v>22</v>
      </c>
      <c r="R109" s="40">
        <v>6</v>
      </c>
      <c r="S109" s="42">
        <v>38931.73333333333</v>
      </c>
      <c r="T109" s="43">
        <v>21.67166666666667</v>
      </c>
      <c r="U109" s="43">
        <v>15.615000000000006</v>
      </c>
      <c r="V109" s="43">
        <v>136.7766666666667</v>
      </c>
      <c r="W109" s="43">
        <v>123.83000000000003</v>
      </c>
      <c r="X109" s="43">
        <v>12.946666666666671</v>
      </c>
      <c r="Y109" s="43">
        <v>5.4076666666666657</v>
      </c>
      <c r="Z109" s="43">
        <v>5.5656666666666679</v>
      </c>
      <c r="AA109" s="43">
        <v>1.826666666666666E-2</v>
      </c>
      <c r="AB109" s="43">
        <v>1.1269866666666668</v>
      </c>
      <c r="AC109" s="43">
        <v>0.16874666666666666</v>
      </c>
      <c r="AD109" s="43">
        <v>12.240443333333333</v>
      </c>
      <c r="AE109" s="43">
        <v>11.081820000000002</v>
      </c>
      <c r="AF109" s="44">
        <v>99.956650000000039</v>
      </c>
      <c r="AG109" s="43">
        <v>0.68580666666666679</v>
      </c>
      <c r="AH109" s="43">
        <v>4.5630166666666669</v>
      </c>
      <c r="AI109" s="43">
        <v>12.902119999999996</v>
      </c>
      <c r="AJ109" s="42">
        <v>3181</v>
      </c>
      <c r="AK109" s="45">
        <v>41.865905257842698</v>
      </c>
      <c r="AL109" s="45">
        <v>0.32818291087178059</v>
      </c>
      <c r="AM109" s="45">
        <v>9.7379456872025722E-3</v>
      </c>
      <c r="AN109" s="45">
        <v>0.17356968854500443</v>
      </c>
      <c r="AO109" s="45">
        <v>0.11492126240049873</v>
      </c>
      <c r="AP109" s="45">
        <v>0.1074254619960156</v>
      </c>
      <c r="AQ109" s="45">
        <v>1.1943352886058408E-2</v>
      </c>
      <c r="AR109" s="45">
        <v>4.2400661456562495E-2</v>
      </c>
      <c r="AS109" s="45">
        <v>4.7946330148538124E-5</v>
      </c>
      <c r="AT109" s="45">
        <v>1.7097846876612623E-2</v>
      </c>
      <c r="AU109" s="45">
        <v>3.9280892374628256E-4</v>
      </c>
      <c r="AV109" s="45">
        <v>1.664985623492506E-2</v>
      </c>
      <c r="AW109" s="45">
        <v>1.2373731909949847E-2</v>
      </c>
      <c r="AX109" s="45">
        <v>4.1000420519157147E-4</v>
      </c>
      <c r="AY109" s="45">
        <v>5.4169550763183008E-3</v>
      </c>
      <c r="AZ109" s="45">
        <v>3.6694529643356505E-3</v>
      </c>
      <c r="BA109" s="45">
        <v>1.7553315827835061E-2</v>
      </c>
      <c r="BB109" s="45">
        <v>0</v>
      </c>
      <c r="BC109" s="24">
        <v>77</v>
      </c>
      <c r="BD109" s="29">
        <v>46</v>
      </c>
      <c r="BE109" s="30">
        <f t="shared" si="30"/>
        <v>1.0347041471455842</v>
      </c>
      <c r="BF109" s="30">
        <v>0.91602014427657552</v>
      </c>
      <c r="BG109" s="30">
        <f t="shared" si="31"/>
        <v>1.0732153625053529</v>
      </c>
      <c r="BH109" s="31">
        <f t="shared" si="32"/>
        <v>81.596211969765221</v>
      </c>
      <c r="BI109" s="32">
        <f t="shared" si="33"/>
        <v>6621.7387866580275</v>
      </c>
      <c r="BJ109" s="33">
        <f t="shared" si="34"/>
        <v>0.9490858232955629</v>
      </c>
      <c r="BK109" s="33">
        <f t="shared" si="35"/>
        <v>0.98202303736100005</v>
      </c>
      <c r="BL109" s="15"/>
    </row>
    <row r="110" spans="1:64" x14ac:dyDescent="0.3">
      <c r="A110" s="34" t="s">
        <v>19</v>
      </c>
      <c r="B110" s="35">
        <v>40630</v>
      </c>
      <c r="C110" s="15"/>
      <c r="D110" s="36">
        <v>0.85</v>
      </c>
      <c r="E110" s="37">
        <v>0.85</v>
      </c>
      <c r="F110" s="38">
        <v>82.7</v>
      </c>
      <c r="G110" s="39">
        <v>82</v>
      </c>
      <c r="H110" s="39">
        <v>732</v>
      </c>
      <c r="I110" s="39">
        <v>92</v>
      </c>
      <c r="J110" s="39">
        <v>6000</v>
      </c>
      <c r="K110" s="39">
        <v>82.5</v>
      </c>
      <c r="L110" s="39">
        <v>725</v>
      </c>
      <c r="M110" s="39">
        <v>92</v>
      </c>
      <c r="N110" s="39">
        <v>6200</v>
      </c>
      <c r="O110" s="40">
        <f t="shared" si="28"/>
        <v>82.5</v>
      </c>
      <c r="P110" s="40">
        <f t="shared" si="29"/>
        <v>6200</v>
      </c>
      <c r="Q110" s="41" t="s">
        <v>22</v>
      </c>
      <c r="R110" s="40">
        <v>6</v>
      </c>
      <c r="S110" s="42">
        <v>37730.133333333331</v>
      </c>
      <c r="T110" s="43">
        <v>20.75</v>
      </c>
      <c r="U110" s="43">
        <v>17.419333333333331</v>
      </c>
      <c r="V110" s="43">
        <v>142.28333333333333</v>
      </c>
      <c r="W110" s="43">
        <v>124.01000000000003</v>
      </c>
      <c r="X110" s="43">
        <v>18.273333333333333</v>
      </c>
      <c r="Y110" s="43">
        <v>2.8160000000000003</v>
      </c>
      <c r="Z110" s="43">
        <v>3.1016666666666675</v>
      </c>
      <c r="AA110" s="43">
        <v>1.7699999999999997E-2</v>
      </c>
      <c r="AB110" s="43">
        <v>1.1137766666666664</v>
      </c>
      <c r="AC110" s="43">
        <v>9.0600000000000028E-2</v>
      </c>
      <c r="AD110" s="43">
        <v>13.12881333333333</v>
      </c>
      <c r="AE110" s="43">
        <v>11.442663333333336</v>
      </c>
      <c r="AF110" s="44">
        <v>99.964776666666666</v>
      </c>
      <c r="AG110" s="43">
        <v>0.39406333333333338</v>
      </c>
      <c r="AH110" s="43">
        <v>4.4576533333333321</v>
      </c>
      <c r="AI110" s="43">
        <v>13.838519999999997</v>
      </c>
      <c r="AJ110" s="42">
        <v>3182</v>
      </c>
      <c r="AK110" s="45">
        <v>176.43143306885591</v>
      </c>
      <c r="AL110" s="45">
        <v>0.25538341695429245</v>
      </c>
      <c r="AM110" s="45">
        <v>1.8742048122233197E-2</v>
      </c>
      <c r="AN110" s="45">
        <v>1.0208459417493179</v>
      </c>
      <c r="AO110" s="45">
        <v>1.0443113553398713</v>
      </c>
      <c r="AP110" s="45">
        <v>5.2083045976219218E-2</v>
      </c>
      <c r="AQ110" s="45">
        <v>4.917246215599496E-2</v>
      </c>
      <c r="AR110" s="45">
        <v>3.394552769621819E-2</v>
      </c>
      <c r="AS110" s="45">
        <v>7.4278135270820298E-5</v>
      </c>
      <c r="AT110" s="45">
        <v>1.5504564029572933E-2</v>
      </c>
      <c r="AU110" s="45">
        <v>1.3779044559239838E-3</v>
      </c>
      <c r="AV110" s="45">
        <v>8.7890208678835138E-2</v>
      </c>
      <c r="AW110" s="45">
        <v>8.761722584268343E-2</v>
      </c>
      <c r="AX110" s="45">
        <v>3.5494859592265541E-4</v>
      </c>
      <c r="AY110" s="45">
        <v>4.5950110377214115E-3</v>
      </c>
      <c r="AZ110" s="45">
        <v>1.5507255995363895E-2</v>
      </c>
      <c r="BA110" s="45">
        <v>9.2627248541742813E-2</v>
      </c>
      <c r="BB110" s="45">
        <v>0</v>
      </c>
      <c r="BC110" s="24">
        <v>62</v>
      </c>
      <c r="BD110" s="29">
        <v>34</v>
      </c>
      <c r="BE110" s="30">
        <f t="shared" si="30"/>
        <v>1.0057840245242642</v>
      </c>
      <c r="BF110" s="30">
        <v>0.91329794473934933</v>
      </c>
      <c r="BG110" s="30">
        <f t="shared" si="31"/>
        <v>1.0917800471556116</v>
      </c>
      <c r="BH110" s="31">
        <f t="shared" si="32"/>
        <v>82.262439036908617</v>
      </c>
      <c r="BI110" s="32">
        <f t="shared" si="33"/>
        <v>6769.0362923647917</v>
      </c>
      <c r="BJ110" s="33">
        <f t="shared" si="34"/>
        <v>0.95352816560578135</v>
      </c>
      <c r="BK110" s="33">
        <f t="shared" si="35"/>
        <v>0.95904339590022181</v>
      </c>
      <c r="BL110" s="15"/>
    </row>
    <row r="111" spans="1:64" x14ac:dyDescent="0.3">
      <c r="A111" s="34" t="s">
        <v>21</v>
      </c>
      <c r="B111" s="35">
        <v>40630</v>
      </c>
      <c r="C111" s="15">
        <v>77040</v>
      </c>
      <c r="D111" s="36">
        <v>0.85</v>
      </c>
      <c r="E111" s="37">
        <v>0.85</v>
      </c>
      <c r="F111" s="38">
        <v>82.7</v>
      </c>
      <c r="G111" s="39">
        <v>82</v>
      </c>
      <c r="H111" s="39">
        <v>717</v>
      </c>
      <c r="I111" s="39">
        <v>95</v>
      </c>
      <c r="J111" s="39">
        <v>6000</v>
      </c>
      <c r="K111" s="39">
        <v>82.5</v>
      </c>
      <c r="L111" s="39">
        <v>707</v>
      </c>
      <c r="M111" s="39">
        <v>95</v>
      </c>
      <c r="N111" s="39">
        <v>6300</v>
      </c>
      <c r="O111" s="40">
        <f t="shared" si="28"/>
        <v>82.5</v>
      </c>
      <c r="P111" s="40">
        <f t="shared" si="29"/>
        <v>6300</v>
      </c>
      <c r="Q111" s="41" t="s">
        <v>22</v>
      </c>
      <c r="R111" s="40">
        <v>6</v>
      </c>
      <c r="S111" s="42">
        <v>39260.466666666667</v>
      </c>
      <c r="T111" s="43">
        <v>26.782666666666664</v>
      </c>
      <c r="U111" s="43">
        <v>17.108666666666672</v>
      </c>
      <c r="V111" s="43">
        <v>161.99333333333328</v>
      </c>
      <c r="W111" s="43">
        <v>141.5</v>
      </c>
      <c r="X111" s="43">
        <v>20.493333333333329</v>
      </c>
      <c r="Y111" s="43">
        <v>8.9599999999999991</v>
      </c>
      <c r="Z111" s="43">
        <v>2.6509999999999994</v>
      </c>
      <c r="AA111" s="43">
        <v>1.8406666666666651E-2</v>
      </c>
      <c r="AB111" s="43">
        <v>1.3805633333333334</v>
      </c>
      <c r="AC111" s="43">
        <v>0.27727333333333332</v>
      </c>
      <c r="AD111" s="43">
        <v>14.375946666666669</v>
      </c>
      <c r="AE111" s="43">
        <v>12.557266666666662</v>
      </c>
      <c r="AF111" s="44">
        <v>99.939840000000018</v>
      </c>
      <c r="AG111" s="43">
        <v>0.32392333333333334</v>
      </c>
      <c r="AH111" s="43">
        <v>4.5919300000000005</v>
      </c>
      <c r="AI111" s="43">
        <v>15.153053333333334</v>
      </c>
      <c r="AJ111" s="42">
        <v>3180</v>
      </c>
      <c r="AK111" s="45">
        <v>47.590011508927347</v>
      </c>
      <c r="AL111" s="45">
        <v>0.20434813657087439</v>
      </c>
      <c r="AM111" s="45">
        <v>9.3710240611164768E-3</v>
      </c>
      <c r="AN111" s="45">
        <v>0.32898310755641075</v>
      </c>
      <c r="AO111" s="45">
        <v>0.28162092398752198</v>
      </c>
      <c r="AP111" s="45">
        <v>6.3968382994950085E-2</v>
      </c>
      <c r="AQ111" s="45">
        <v>0.12476184208886931</v>
      </c>
      <c r="AR111" s="45">
        <v>2.2182627561162391E-2</v>
      </c>
      <c r="AS111" s="45">
        <v>2.5370813170246121E-5</v>
      </c>
      <c r="AT111" s="45">
        <v>9.9496831810012409E-3</v>
      </c>
      <c r="AU111" s="45">
        <v>3.5989398183481698E-3</v>
      </c>
      <c r="AV111" s="45">
        <v>2.4589495000259955E-2</v>
      </c>
      <c r="AW111" s="45">
        <v>2.145483360591436E-2</v>
      </c>
      <c r="AX111" s="45">
        <v>4.8537223539733994E-4</v>
      </c>
      <c r="AY111" s="45">
        <v>2.715559678559114E-3</v>
      </c>
      <c r="AZ111" s="45">
        <v>4.1701856404555999E-3</v>
      </c>
      <c r="BA111" s="45">
        <v>2.5927614533587572E-2</v>
      </c>
      <c r="BB111" s="45">
        <v>0</v>
      </c>
      <c r="BC111" s="24">
        <v>62</v>
      </c>
      <c r="BD111" s="29">
        <v>42</v>
      </c>
      <c r="BE111" s="30">
        <f t="shared" si="30"/>
        <v>1.0057840245242642</v>
      </c>
      <c r="BF111" s="30">
        <v>0.91329794473934933</v>
      </c>
      <c r="BG111" s="30">
        <f t="shared" si="31"/>
        <v>1.0917800471556116</v>
      </c>
      <c r="BH111" s="31">
        <f t="shared" si="32"/>
        <v>82.262439036908617</v>
      </c>
      <c r="BI111" s="32">
        <f t="shared" si="33"/>
        <v>6878.2142970803534</v>
      </c>
      <c r="BJ111" s="33">
        <f t="shared" si="34"/>
        <v>0.95352816560578135</v>
      </c>
      <c r="BK111" s="33">
        <f t="shared" si="35"/>
        <v>0.95904339590022181</v>
      </c>
      <c r="BL111" s="15"/>
    </row>
    <row r="112" spans="1:64" x14ac:dyDescent="0.3">
      <c r="A112" s="34" t="s">
        <v>21</v>
      </c>
      <c r="B112" s="35">
        <v>40630</v>
      </c>
      <c r="C112" s="15"/>
      <c r="D112" s="36">
        <v>0.85</v>
      </c>
      <c r="E112" s="37">
        <v>0.85</v>
      </c>
      <c r="F112" s="38">
        <v>82.7</v>
      </c>
      <c r="G112" s="39">
        <v>82</v>
      </c>
      <c r="H112" s="39">
        <v>717</v>
      </c>
      <c r="I112" s="39">
        <v>95</v>
      </c>
      <c r="J112" s="39">
        <v>6000</v>
      </c>
      <c r="K112" s="39">
        <v>82.5</v>
      </c>
      <c r="L112" s="39">
        <v>707</v>
      </c>
      <c r="M112" s="39">
        <v>95</v>
      </c>
      <c r="N112" s="39">
        <v>6300</v>
      </c>
      <c r="O112" s="40">
        <f t="shared" si="28"/>
        <v>82.5</v>
      </c>
      <c r="P112" s="40">
        <f t="shared" si="29"/>
        <v>6300</v>
      </c>
      <c r="Q112" s="41" t="s">
        <v>22</v>
      </c>
      <c r="R112" s="40">
        <v>6</v>
      </c>
      <c r="S112" s="42">
        <v>38962.1</v>
      </c>
      <c r="T112" s="43">
        <v>25.692000000000007</v>
      </c>
      <c r="U112" s="43">
        <v>17.148333333333326</v>
      </c>
      <c r="V112" s="43">
        <v>160.30666666666667</v>
      </c>
      <c r="W112" s="43">
        <v>139.65</v>
      </c>
      <c r="X112" s="43">
        <v>20.656666666666663</v>
      </c>
      <c r="Y112" s="43">
        <v>6.4250000000000007</v>
      </c>
      <c r="Z112" s="43">
        <v>2.6296666666666666</v>
      </c>
      <c r="AA112" s="43">
        <v>1.8296666666666662E-2</v>
      </c>
      <c r="AB112" s="43">
        <v>1.3347933333333333</v>
      </c>
      <c r="AC112" s="43">
        <v>0.20033000000000001</v>
      </c>
      <c r="AD112" s="43">
        <v>14.333493333333333</v>
      </c>
      <c r="AE112" s="43">
        <v>12.486519999999995</v>
      </c>
      <c r="AF112" s="44">
        <v>99.948606666666663</v>
      </c>
      <c r="AG112" s="43">
        <v>0.32373999999999997</v>
      </c>
      <c r="AH112" s="43">
        <v>4.5659200000000002</v>
      </c>
      <c r="AI112" s="43">
        <v>15.108323333333333</v>
      </c>
      <c r="AJ112" s="42">
        <v>3180</v>
      </c>
      <c r="AK112" s="45">
        <v>35.097254041791892</v>
      </c>
      <c r="AL112" s="45">
        <v>0.34703075487247925</v>
      </c>
      <c r="AM112" s="45">
        <v>7.9147759387688688E-3</v>
      </c>
      <c r="AN112" s="45">
        <v>1.7673149970669209</v>
      </c>
      <c r="AO112" s="45">
        <v>1.6249668431625626</v>
      </c>
      <c r="AP112" s="45">
        <v>0.14781939897224719</v>
      </c>
      <c r="AQ112" s="45">
        <v>7.7225598757460462E-2</v>
      </c>
      <c r="AR112" s="45">
        <v>3.090400412995652E-2</v>
      </c>
      <c r="AS112" s="45">
        <v>1.8257418583505434E-5</v>
      </c>
      <c r="AT112" s="45">
        <v>1.8235923874052273E-2</v>
      </c>
      <c r="AU112" s="45">
        <v>2.4353927673035586E-3</v>
      </c>
      <c r="AV112" s="45">
        <v>0.1588151168287027</v>
      </c>
      <c r="AW112" s="45">
        <v>0.14602512632184633</v>
      </c>
      <c r="AX112" s="45">
        <v>4.697272380442001E-4</v>
      </c>
      <c r="AY112" s="45">
        <v>3.868760828072419E-3</v>
      </c>
      <c r="AZ112" s="45">
        <v>3.0622732146854074E-3</v>
      </c>
      <c r="BA112" s="45">
        <v>0.16739612050742783</v>
      </c>
      <c r="BB112" s="45">
        <v>0</v>
      </c>
      <c r="BC112" s="24">
        <v>63</v>
      </c>
      <c r="BD112" s="29">
        <v>42</v>
      </c>
      <c r="BE112" s="30">
        <f t="shared" si="30"/>
        <v>1.0077120326990188</v>
      </c>
      <c r="BF112" s="30">
        <v>0.91329794473934933</v>
      </c>
      <c r="BG112" s="30">
        <f t="shared" si="31"/>
        <v>1.090735121332236</v>
      </c>
      <c r="BH112" s="31">
        <f t="shared" si="32"/>
        <v>82.183706926839861</v>
      </c>
      <c r="BI112" s="32">
        <f t="shared" si="33"/>
        <v>6871.6312643930869</v>
      </c>
      <c r="BJ112" s="33">
        <f t="shared" si="34"/>
        <v>0.95300166105476702</v>
      </c>
      <c r="BK112" s="33">
        <f t="shared" si="35"/>
        <v>0.96035124102704061</v>
      </c>
      <c r="BL112" s="15"/>
    </row>
    <row r="113" spans="1:64" x14ac:dyDescent="0.3">
      <c r="A113" s="34" t="s">
        <v>19</v>
      </c>
      <c r="B113" s="35">
        <v>40630</v>
      </c>
      <c r="C113" s="15">
        <v>60960.000000000007</v>
      </c>
      <c r="D113" s="36">
        <v>1</v>
      </c>
      <c r="E113" s="37">
        <v>0.9</v>
      </c>
      <c r="F113" s="38">
        <v>88.5</v>
      </c>
      <c r="G113" s="39">
        <v>87</v>
      </c>
      <c r="H113" s="39">
        <v>766</v>
      </c>
      <c r="I113" s="39">
        <v>96</v>
      </c>
      <c r="J113" s="39">
        <v>7000</v>
      </c>
      <c r="K113" s="39">
        <v>87.5</v>
      </c>
      <c r="L113" s="39">
        <v>761</v>
      </c>
      <c r="M113" s="39">
        <v>97</v>
      </c>
      <c r="N113" s="39">
        <v>7200</v>
      </c>
      <c r="O113" s="40">
        <f t="shared" si="28"/>
        <v>87.5</v>
      </c>
      <c r="P113" s="40">
        <f t="shared" si="29"/>
        <v>7200</v>
      </c>
      <c r="Q113" s="41" t="s">
        <v>22</v>
      </c>
      <c r="R113" s="40">
        <v>6</v>
      </c>
      <c r="S113" s="42">
        <v>41207.433333333334</v>
      </c>
      <c r="T113" s="43">
        <v>23.096333333333337</v>
      </c>
      <c r="U113" s="43">
        <v>17.017999999999994</v>
      </c>
      <c r="V113" s="43">
        <v>192.51333333333335</v>
      </c>
      <c r="W113" s="43">
        <v>168.65333333333334</v>
      </c>
      <c r="X113" s="43">
        <v>23.859999999999989</v>
      </c>
      <c r="Y113" s="43">
        <v>4.4969999999999999</v>
      </c>
      <c r="Z113" s="43">
        <v>1.8176666666666661</v>
      </c>
      <c r="AA113" s="43">
        <v>1.9306666666666659E-2</v>
      </c>
      <c r="AB113" s="43">
        <v>1.1342166666666667</v>
      </c>
      <c r="AC113" s="43">
        <v>0.1328033333333333</v>
      </c>
      <c r="AD113" s="43">
        <v>16.303996666666666</v>
      </c>
      <c r="AE113" s="43">
        <v>14.283276666666668</v>
      </c>
      <c r="AF113" s="44">
        <v>99.960073333333327</v>
      </c>
      <c r="AG113" s="43">
        <v>0.21197666666666667</v>
      </c>
      <c r="AH113" s="43">
        <v>4.7624699999999995</v>
      </c>
      <c r="AI113" s="43">
        <v>17.185340000000004</v>
      </c>
      <c r="AJ113" s="42">
        <v>3179.3666666666668</v>
      </c>
      <c r="AK113" s="45">
        <v>81.47505788608818</v>
      </c>
      <c r="AL113" s="45">
        <v>0.76576526219298002</v>
      </c>
      <c r="AM113" s="45">
        <v>1.3995073024658152E-2</v>
      </c>
      <c r="AN113" s="45">
        <v>0.87837362772522565</v>
      </c>
      <c r="AO113" s="45">
        <v>0.83117421441710015</v>
      </c>
      <c r="AP113" s="45">
        <v>5.632418479750375E-2</v>
      </c>
      <c r="AQ113" s="45">
        <v>5.7903010463098079E-2</v>
      </c>
      <c r="AR113" s="45">
        <v>5.8820787630506272E-2</v>
      </c>
      <c r="AS113" s="45">
        <v>4.4977644510880673E-5</v>
      </c>
      <c r="AT113" s="45">
        <v>3.5678440155843504E-2</v>
      </c>
      <c r="AU113" s="45">
        <v>1.5091635804788288E-3</v>
      </c>
      <c r="AV113" s="45">
        <v>4.4872067060687866E-2</v>
      </c>
      <c r="AW113" s="45">
        <v>4.4367918538086727E-2</v>
      </c>
      <c r="AX113" s="45">
        <v>9.8153058986948896E-4</v>
      </c>
      <c r="AY113" s="45">
        <v>7.1841148200127228E-3</v>
      </c>
      <c r="AZ113" s="45">
        <v>7.1649602352290183E-3</v>
      </c>
      <c r="BA113" s="45">
        <v>4.7298345819292376E-2</v>
      </c>
      <c r="BB113" s="45">
        <v>0.49013251785356088</v>
      </c>
      <c r="BC113" s="24">
        <v>63</v>
      </c>
      <c r="BD113" s="29">
        <v>36</v>
      </c>
      <c r="BE113" s="30">
        <f t="shared" si="30"/>
        <v>1.0077120326990188</v>
      </c>
      <c r="BF113" s="30">
        <v>0.91329794473934933</v>
      </c>
      <c r="BG113" s="30">
        <f t="shared" si="31"/>
        <v>1.090735121332236</v>
      </c>
      <c r="BH113" s="31">
        <f t="shared" si="32"/>
        <v>87.164537649678635</v>
      </c>
      <c r="BI113" s="32">
        <f t="shared" si="33"/>
        <v>7853.2928735920996</v>
      </c>
      <c r="BJ113" s="33">
        <f t="shared" si="34"/>
        <v>0.98716988652413007</v>
      </c>
      <c r="BK113" s="33">
        <f t="shared" si="35"/>
        <v>0.99478297296849083</v>
      </c>
      <c r="BL113" s="15"/>
    </row>
    <row r="114" spans="1:64" x14ac:dyDescent="0.3">
      <c r="A114" s="34" t="s">
        <v>19</v>
      </c>
      <c r="B114" s="35">
        <v>40630</v>
      </c>
      <c r="C114" s="15"/>
      <c r="D114" s="36">
        <v>1</v>
      </c>
      <c r="E114" s="37">
        <v>0.9</v>
      </c>
      <c r="F114" s="38">
        <v>88.5</v>
      </c>
      <c r="G114" s="39">
        <v>87</v>
      </c>
      <c r="H114" s="39">
        <v>766</v>
      </c>
      <c r="I114" s="39">
        <v>96</v>
      </c>
      <c r="J114" s="39">
        <v>7000</v>
      </c>
      <c r="K114" s="39">
        <v>87.5</v>
      </c>
      <c r="L114" s="39">
        <v>761</v>
      </c>
      <c r="M114" s="39">
        <v>97</v>
      </c>
      <c r="N114" s="39">
        <v>7200</v>
      </c>
      <c r="O114" s="40">
        <f t="shared" si="28"/>
        <v>87.5</v>
      </c>
      <c r="P114" s="40">
        <f t="shared" si="29"/>
        <v>7200</v>
      </c>
      <c r="Q114" s="41" t="s">
        <v>22</v>
      </c>
      <c r="R114" s="40">
        <v>6</v>
      </c>
      <c r="S114" s="42">
        <v>40905.466666666667</v>
      </c>
      <c r="T114" s="43">
        <v>21.801666666666662</v>
      </c>
      <c r="U114" s="43">
        <v>17.062666666666665</v>
      </c>
      <c r="V114" s="43">
        <v>191.28333333333333</v>
      </c>
      <c r="W114" s="43">
        <v>167.5366666666666</v>
      </c>
      <c r="X114" s="43">
        <v>23.746666666666677</v>
      </c>
      <c r="Y114" s="43">
        <v>4.3973333333333322</v>
      </c>
      <c r="Z114" s="43">
        <v>1.9026666666666661</v>
      </c>
      <c r="AA114" s="43">
        <v>1.9183333333333337E-2</v>
      </c>
      <c r="AB114" s="43">
        <v>1.0785433333333334</v>
      </c>
      <c r="AC114" s="43">
        <v>0.13079666666666664</v>
      </c>
      <c r="AD114" s="43">
        <v>16.316600000000001</v>
      </c>
      <c r="AE114" s="43">
        <v>14.291006666666664</v>
      </c>
      <c r="AF114" s="44">
        <v>99.961576666666659</v>
      </c>
      <c r="AG114" s="43">
        <v>0.22348999999999997</v>
      </c>
      <c r="AH114" s="43">
        <v>4.7359833333333334</v>
      </c>
      <c r="AI114" s="43">
        <v>17.198626666666666</v>
      </c>
      <c r="AJ114" s="42">
        <v>3179.9666666666667</v>
      </c>
      <c r="AK114" s="45">
        <v>197.40431699391385</v>
      </c>
      <c r="AL114" s="45">
        <v>0.61464362162934016</v>
      </c>
      <c r="AM114" s="45">
        <v>3.1176177170854413E-2</v>
      </c>
      <c r="AN114" s="45">
        <v>0.72210579668523101</v>
      </c>
      <c r="AO114" s="45">
        <v>0.69653493779183806</v>
      </c>
      <c r="AP114" s="45">
        <v>6.2881022482985965E-2</v>
      </c>
      <c r="AQ114" s="45">
        <v>5.0236223593334912E-2</v>
      </c>
      <c r="AR114" s="45">
        <v>3.362401987632762E-2</v>
      </c>
      <c r="AS114" s="45">
        <v>9.1287092917528688E-5</v>
      </c>
      <c r="AT114" s="45">
        <v>2.5620071379121187E-2</v>
      </c>
      <c r="AU114" s="45">
        <v>1.0370659319090738E-3</v>
      </c>
      <c r="AV114" s="45">
        <v>7.4079942839033491E-2</v>
      </c>
      <c r="AW114" s="45">
        <v>7.0592868318770402E-2</v>
      </c>
      <c r="AX114" s="45">
        <v>6.7450279687228777E-4</v>
      </c>
      <c r="AY114" s="45">
        <v>4.8056252957090423E-3</v>
      </c>
      <c r="AZ114" s="45">
        <v>1.729377171787248E-2</v>
      </c>
      <c r="BA114" s="45">
        <v>7.8076743560790432E-2</v>
      </c>
      <c r="BB114" s="45">
        <v>0.1825741858350553</v>
      </c>
      <c r="BC114" s="24">
        <v>63</v>
      </c>
      <c r="BD114" s="29">
        <v>36</v>
      </c>
      <c r="BE114" s="30">
        <f t="shared" si="30"/>
        <v>1.0077120326990188</v>
      </c>
      <c r="BF114" s="30">
        <v>0.91329794473934933</v>
      </c>
      <c r="BG114" s="30">
        <f t="shared" si="31"/>
        <v>1.090735121332236</v>
      </c>
      <c r="BH114" s="31">
        <f t="shared" si="32"/>
        <v>87.164537649678635</v>
      </c>
      <c r="BI114" s="32">
        <f t="shared" si="33"/>
        <v>7853.2928735920996</v>
      </c>
      <c r="BJ114" s="33">
        <f t="shared" si="34"/>
        <v>0.98716988652413007</v>
      </c>
      <c r="BK114" s="33">
        <f t="shared" si="35"/>
        <v>0.99478297296849083</v>
      </c>
      <c r="BL114" s="15"/>
    </row>
    <row r="115" spans="1:64" x14ac:dyDescent="0.3">
      <c r="A115" s="34" t="s">
        <v>21</v>
      </c>
      <c r="B115" s="35">
        <v>40630</v>
      </c>
      <c r="C115" s="15">
        <v>76920</v>
      </c>
      <c r="D115" s="36">
        <v>1</v>
      </c>
      <c r="E115" s="37">
        <v>1</v>
      </c>
      <c r="F115" s="38">
        <v>88.5</v>
      </c>
      <c r="G115" s="39">
        <v>88</v>
      </c>
      <c r="H115" s="39">
        <v>777</v>
      </c>
      <c r="I115" s="39">
        <v>97</v>
      </c>
      <c r="J115" s="39">
        <v>7200</v>
      </c>
      <c r="K115" s="39">
        <v>88</v>
      </c>
      <c r="L115" s="39">
        <v>771</v>
      </c>
      <c r="M115" s="39">
        <v>98</v>
      </c>
      <c r="N115" s="39">
        <v>7500</v>
      </c>
      <c r="O115" s="40">
        <f t="shared" si="28"/>
        <v>88</v>
      </c>
      <c r="P115" s="40">
        <f t="shared" si="29"/>
        <v>7500</v>
      </c>
      <c r="Q115" s="41" t="s">
        <v>22</v>
      </c>
      <c r="R115" s="40">
        <v>6</v>
      </c>
      <c r="S115" s="42">
        <v>42290.6</v>
      </c>
      <c r="T115" s="43">
        <v>31.611333333333327</v>
      </c>
      <c r="U115" s="43">
        <v>16.631333333333334</v>
      </c>
      <c r="V115" s="43">
        <v>195.68666666666664</v>
      </c>
      <c r="W115" s="43">
        <v>173.09666666666672</v>
      </c>
      <c r="X115" s="43">
        <v>22.590000000000011</v>
      </c>
      <c r="Y115" s="43">
        <v>11.120333333333337</v>
      </c>
      <c r="Z115" s="43">
        <v>2.8376666666666668</v>
      </c>
      <c r="AA115" s="43">
        <v>1.9820000000000008E-2</v>
      </c>
      <c r="AB115" s="43">
        <v>1.5116599999999996</v>
      </c>
      <c r="AC115" s="43">
        <v>0.32012666666666667</v>
      </c>
      <c r="AD115" s="43">
        <v>16.155676666666668</v>
      </c>
      <c r="AE115" s="43">
        <v>14.290666666666663</v>
      </c>
      <c r="AF115" s="44">
        <v>99.93247999999997</v>
      </c>
      <c r="AG115" s="43">
        <v>0.32257666666666657</v>
      </c>
      <c r="AH115" s="43">
        <v>4.8570900000000012</v>
      </c>
      <c r="AI115" s="43">
        <v>17.02899</v>
      </c>
      <c r="AJ115" s="42">
        <v>3177.9</v>
      </c>
      <c r="AK115" s="45">
        <v>146.09788877099848</v>
      </c>
      <c r="AL115" s="45">
        <v>0.63690378926668567</v>
      </c>
      <c r="AM115" s="45">
        <v>2.0465839213495356E-2</v>
      </c>
      <c r="AN115" s="45">
        <v>0.41500588556967694</v>
      </c>
      <c r="AO115" s="45">
        <v>0.3969568145827424</v>
      </c>
      <c r="AP115" s="45">
        <v>4.8066046515042378E-2</v>
      </c>
      <c r="AQ115" s="45">
        <v>0.24889387481310785</v>
      </c>
      <c r="AR115" s="45">
        <v>2.5553639774934765E-2</v>
      </c>
      <c r="AS115" s="45">
        <v>7.6112439510739197E-5</v>
      </c>
      <c r="AT115" s="45">
        <v>2.6857781252238675E-2</v>
      </c>
      <c r="AU115" s="45">
        <v>6.619143258101038E-3</v>
      </c>
      <c r="AV115" s="45">
        <v>6.184438582014757E-2</v>
      </c>
      <c r="AW115" s="45">
        <v>5.7004611630344926E-2</v>
      </c>
      <c r="AX115" s="45">
        <v>1.1786608415103419E-3</v>
      </c>
      <c r="AY115" s="45">
        <v>3.0204684876782781E-3</v>
      </c>
      <c r="AZ115" s="45">
        <v>1.2765912315278396E-2</v>
      </c>
      <c r="BA115" s="45">
        <v>6.5179975505492191E-2</v>
      </c>
      <c r="BB115" s="45">
        <v>0.30512857662936499</v>
      </c>
      <c r="BC115" s="24">
        <v>62</v>
      </c>
      <c r="BD115" s="29">
        <v>42</v>
      </c>
      <c r="BE115" s="30">
        <f t="shared" si="30"/>
        <v>1.0057840245242642</v>
      </c>
      <c r="BF115" s="30">
        <v>0.91329794473934933</v>
      </c>
      <c r="BG115" s="30">
        <f t="shared" si="31"/>
        <v>1.0917800471556116</v>
      </c>
      <c r="BH115" s="31">
        <f t="shared" si="32"/>
        <v>87.746601639369203</v>
      </c>
      <c r="BI115" s="32">
        <f t="shared" si="33"/>
        <v>8188.3503536670869</v>
      </c>
      <c r="BJ115" s="33">
        <f t="shared" si="34"/>
        <v>0.99128397126171497</v>
      </c>
      <c r="BK115" s="33">
        <f t="shared" si="35"/>
        <v>0.99701758206200275</v>
      </c>
      <c r="BL115" s="15"/>
    </row>
    <row r="116" spans="1:64" x14ac:dyDescent="0.3">
      <c r="A116" s="34" t="s">
        <v>21</v>
      </c>
      <c r="B116" s="35">
        <v>40630</v>
      </c>
      <c r="C116" s="15"/>
      <c r="D116" s="36">
        <v>1</v>
      </c>
      <c r="E116" s="37">
        <v>1</v>
      </c>
      <c r="F116" s="38">
        <v>88.5</v>
      </c>
      <c r="G116" s="39">
        <v>88</v>
      </c>
      <c r="H116" s="39">
        <v>777</v>
      </c>
      <c r="I116" s="39">
        <v>97</v>
      </c>
      <c r="J116" s="39">
        <v>7200</v>
      </c>
      <c r="K116" s="39">
        <v>88</v>
      </c>
      <c r="L116" s="39">
        <v>771</v>
      </c>
      <c r="M116" s="39">
        <v>98</v>
      </c>
      <c r="N116" s="39">
        <v>7500</v>
      </c>
      <c r="O116" s="40">
        <f t="shared" si="28"/>
        <v>88</v>
      </c>
      <c r="P116" s="40">
        <f t="shared" si="29"/>
        <v>7500</v>
      </c>
      <c r="Q116" s="41" t="s">
        <v>22</v>
      </c>
      <c r="R116" s="40">
        <v>6</v>
      </c>
      <c r="S116" s="42">
        <v>42145.2</v>
      </c>
      <c r="T116" s="43">
        <v>31.023333333333348</v>
      </c>
      <c r="U116" s="43">
        <v>16.652333333333335</v>
      </c>
      <c r="V116" s="43">
        <v>195.82333333333338</v>
      </c>
      <c r="W116" s="43">
        <v>173.24666666666664</v>
      </c>
      <c r="X116" s="43">
        <v>22.576666666666672</v>
      </c>
      <c r="Y116" s="43">
        <v>10.779666666666666</v>
      </c>
      <c r="Z116" s="43">
        <v>2.8373333333333326</v>
      </c>
      <c r="AA116" s="43">
        <v>1.9749999999999993E-2</v>
      </c>
      <c r="AB116" s="43">
        <v>1.4887533333333336</v>
      </c>
      <c r="AC116" s="43">
        <v>0.31137000000000009</v>
      </c>
      <c r="AD116" s="43">
        <v>16.221253333333333</v>
      </c>
      <c r="AE116" s="43">
        <v>14.351080000000003</v>
      </c>
      <c r="AF116" s="44">
        <v>99.933886666666666</v>
      </c>
      <c r="AG116" s="43">
        <v>0.32362333333333332</v>
      </c>
      <c r="AH116" s="43">
        <v>4.8443933333333336</v>
      </c>
      <c r="AI116" s="43">
        <v>17.09810666666667</v>
      </c>
      <c r="AJ116" s="42">
        <v>3178</v>
      </c>
      <c r="AK116" s="45">
        <v>138.92205703609386</v>
      </c>
      <c r="AL116" s="45">
        <v>0.53783944106685844</v>
      </c>
      <c r="AM116" s="45">
        <v>1.612095088607594E-2</v>
      </c>
      <c r="AN116" s="45">
        <v>0.31259021686252675</v>
      </c>
      <c r="AO116" s="45">
        <v>0.29211869733608764</v>
      </c>
      <c r="AP116" s="45">
        <v>5.0400693299373502E-2</v>
      </c>
      <c r="AQ116" s="45">
        <v>0.21212363560347552</v>
      </c>
      <c r="AR116" s="45">
        <v>2.7907894487270896E-2</v>
      </c>
      <c r="AS116" s="45">
        <v>8.2000841038581133E-5</v>
      </c>
      <c r="AT116" s="45">
        <v>2.2601460638385862E-2</v>
      </c>
      <c r="AU116" s="45">
        <v>5.579157642511991E-3</v>
      </c>
      <c r="AV116" s="45">
        <v>4.2154884638088606E-2</v>
      </c>
      <c r="AW116" s="45">
        <v>3.805645896514169E-2</v>
      </c>
      <c r="AX116" s="45">
        <v>1.0291386868551417E-3</v>
      </c>
      <c r="AY116" s="45">
        <v>3.4324700398856594E-3</v>
      </c>
      <c r="AZ116" s="45">
        <v>1.2134360825510268E-2</v>
      </c>
      <c r="BA116" s="45">
        <v>4.4430790297233833E-2</v>
      </c>
      <c r="BB116" s="45">
        <v>0</v>
      </c>
      <c r="BC116" s="24">
        <v>62</v>
      </c>
      <c r="BD116" s="29">
        <v>42</v>
      </c>
      <c r="BE116" s="30">
        <f t="shared" si="30"/>
        <v>1.0057840245242642</v>
      </c>
      <c r="BF116" s="30">
        <v>0.91329794473934933</v>
      </c>
      <c r="BG116" s="30">
        <f t="shared" si="31"/>
        <v>1.0917800471556116</v>
      </c>
      <c r="BH116" s="31">
        <f t="shared" si="32"/>
        <v>87.746601639369203</v>
      </c>
      <c r="BI116" s="32">
        <f t="shared" si="33"/>
        <v>8188.3503536670869</v>
      </c>
      <c r="BJ116" s="33">
        <f t="shared" si="34"/>
        <v>0.99128397126171497</v>
      </c>
      <c r="BK116" s="33">
        <f t="shared" si="35"/>
        <v>0.99701758206200275</v>
      </c>
      <c r="BL116" s="15"/>
    </row>
    <row r="117" spans="1:64" x14ac:dyDescent="0.3">
      <c r="A117" s="34"/>
      <c r="B117" s="35"/>
      <c r="C117" s="15"/>
      <c r="D117" s="36"/>
      <c r="E117" s="37"/>
      <c r="F117" s="38"/>
      <c r="G117" s="39"/>
      <c r="H117" s="39"/>
      <c r="I117" s="39"/>
      <c r="J117" s="39"/>
      <c r="K117" s="39"/>
      <c r="L117" s="39"/>
      <c r="M117" s="39"/>
      <c r="N117" s="39"/>
      <c r="O117" s="40"/>
      <c r="P117" s="40"/>
      <c r="Q117" s="41"/>
      <c r="R117" s="40"/>
      <c r="S117" s="42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4"/>
      <c r="AG117" s="43"/>
      <c r="AH117" s="43"/>
      <c r="AI117" s="43"/>
      <c r="AJ117" s="42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24"/>
      <c r="BD117" s="29"/>
      <c r="BE117" s="30"/>
      <c r="BF117" s="30"/>
      <c r="BG117" s="30"/>
      <c r="BH117" s="31"/>
      <c r="BI117" s="32"/>
      <c r="BJ117" s="33"/>
      <c r="BK117" s="33"/>
      <c r="BL117" s="15"/>
    </row>
    <row r="118" spans="1:64" x14ac:dyDescent="0.3">
      <c r="A118" s="34" t="s">
        <v>20</v>
      </c>
      <c r="B118" s="35">
        <v>40633</v>
      </c>
      <c r="C118" s="15">
        <v>70440</v>
      </c>
      <c r="D118" s="36">
        <v>0.04</v>
      </c>
      <c r="E118" s="37">
        <v>0.04</v>
      </c>
      <c r="F118" s="38">
        <v>20</v>
      </c>
      <c r="G118" s="39">
        <v>22</v>
      </c>
      <c r="H118" s="39">
        <v>475</v>
      </c>
      <c r="I118" s="39">
        <v>59</v>
      </c>
      <c r="J118" s="39">
        <v>787</v>
      </c>
      <c r="K118" s="39">
        <v>21</v>
      </c>
      <c r="L118" s="39">
        <v>489</v>
      </c>
      <c r="M118" s="39">
        <v>59</v>
      </c>
      <c r="N118" s="39">
        <v>790</v>
      </c>
      <c r="O118" s="40">
        <f t="shared" ref="O118:O124" si="36">IF(R118&lt;&gt;"",IF(R118&lt;1,G118,K118),"")</f>
        <v>21</v>
      </c>
      <c r="P118" s="40">
        <f t="shared" ref="P118:P124" si="37">IF(R118&lt;&gt;"",IF(R118&lt;1,J118,N118),"")</f>
        <v>790</v>
      </c>
      <c r="Q118" s="41" t="s">
        <v>22</v>
      </c>
      <c r="R118" s="40">
        <v>8</v>
      </c>
      <c r="S118" s="42">
        <v>19980.2</v>
      </c>
      <c r="T118" s="43">
        <v>750.7823333333331</v>
      </c>
      <c r="U118" s="43">
        <v>18.239999999999998</v>
      </c>
      <c r="V118" s="43">
        <v>14.115999999999994</v>
      </c>
      <c r="W118" s="43">
        <v>9.3016666666666676</v>
      </c>
      <c r="X118" s="43">
        <v>4.814333333333332</v>
      </c>
      <c r="Y118" s="43">
        <v>174.21466666666663</v>
      </c>
      <c r="Z118" s="43">
        <v>2.4196666666666666</v>
      </c>
      <c r="AA118" s="43">
        <v>9.8266666666666624E-3</v>
      </c>
      <c r="AB118" s="43">
        <v>73.261613333333329</v>
      </c>
      <c r="AC118" s="43">
        <v>10.029363333333333</v>
      </c>
      <c r="AD118" s="43">
        <v>2.3305433333333334</v>
      </c>
      <c r="AE118" s="43">
        <v>1.5356866666666664</v>
      </c>
      <c r="AF118" s="44">
        <v>97.276009999999999</v>
      </c>
      <c r="AG118" s="43">
        <v>0.54976666666666674</v>
      </c>
      <c r="AH118" s="43">
        <v>2.9193399999999996</v>
      </c>
      <c r="AI118" s="43">
        <v>2.4565199999999998</v>
      </c>
      <c r="AJ118" s="42">
        <v>3063.3666666666668</v>
      </c>
      <c r="AK118" s="45">
        <v>150.65132156615442</v>
      </c>
      <c r="AL118" s="45">
        <v>11.570453358436755</v>
      </c>
      <c r="AM118" s="45">
        <v>2.0341905108624783E-2</v>
      </c>
      <c r="AN118" s="45">
        <v>3.3896393867805165E-2</v>
      </c>
      <c r="AO118" s="45">
        <v>3.6015641557268045E-2</v>
      </c>
      <c r="AP118" s="45">
        <v>1.5013403972802979E-2</v>
      </c>
      <c r="AQ118" s="45">
        <v>2.5633043509142293</v>
      </c>
      <c r="AR118" s="45">
        <v>2.8705800607294482E-2</v>
      </c>
      <c r="AS118" s="45">
        <v>7.8491525276490318E-5</v>
      </c>
      <c r="AT118" s="45">
        <v>0.83357979728286957</v>
      </c>
      <c r="AU118" s="45">
        <v>0.12277401579342512</v>
      </c>
      <c r="AV118" s="45">
        <v>1.4518304340367718E-2</v>
      </c>
      <c r="AW118" s="45">
        <v>8.9539331882826749E-3</v>
      </c>
      <c r="AX118" s="45">
        <v>2.8246224648554027E-2</v>
      </c>
      <c r="AY118" s="45">
        <v>6.3081410635908346E-3</v>
      </c>
      <c r="AZ118" s="45">
        <v>1.4245279920029672E-2</v>
      </c>
      <c r="BA118" s="45">
        <v>1.5304887657441259E-2</v>
      </c>
      <c r="BB118" s="45">
        <v>1.5862193902556445</v>
      </c>
      <c r="BC118" s="24">
        <v>83</v>
      </c>
      <c r="BD118" s="29">
        <v>42</v>
      </c>
      <c r="BE118" s="30">
        <f t="shared" ref="BE118:BE124" si="38">IF(BC118&lt;&gt;"",(459.67+BC118)/518.67,"")</f>
        <v>1.0462721961941122</v>
      </c>
      <c r="BF118" s="30">
        <v>0.91602014427657552</v>
      </c>
      <c r="BG118" s="30">
        <f t="shared" ref="BG118:BG124" si="39">IF(BF118&lt;&gt;"",1/(BF118*SQRT(BE118)),"")</f>
        <v>1.0672658995042714</v>
      </c>
      <c r="BH118" s="31">
        <f t="shared" ref="BH118:BH124" si="40">IF(BC118&lt;&gt;"",O118/SQRT(BE118),"")</f>
        <v>20.530378328152807</v>
      </c>
      <c r="BI118" s="32">
        <f t="shared" ref="BI118:BI124" si="41">IF(BC118&lt;&gt;"",P118*BG118,"")</f>
        <v>843.14006060837437</v>
      </c>
      <c r="BJ118" s="33">
        <f t="shared" ref="BJ118:BJ124" si="42">IF(BC118&lt;&gt;"",0.4054+0.009348*BH118-0.0000656*BH118^2+0.0000004007*BH118^3,"")</f>
        <v>0.57313526046260022</v>
      </c>
      <c r="BK118" s="33">
        <f t="shared" ref="BK118:BK124" si="43">IF(BC118&lt;&gt;"",BJ118*BE118,"")</f>
        <v>0.59965548768048926</v>
      </c>
      <c r="BL118" s="15"/>
    </row>
    <row r="119" spans="1:64" x14ac:dyDescent="0.3">
      <c r="A119" s="34" t="s">
        <v>19</v>
      </c>
      <c r="B119" s="35">
        <v>40630</v>
      </c>
      <c r="C119" s="15"/>
      <c r="D119" s="36">
        <v>0.04</v>
      </c>
      <c r="E119" s="37">
        <v>0.04</v>
      </c>
      <c r="F119" s="38">
        <v>20</v>
      </c>
      <c r="G119" s="39">
        <v>21.5</v>
      </c>
      <c r="H119" s="39">
        <v>444</v>
      </c>
      <c r="I119" s="39">
        <v>59</v>
      </c>
      <c r="J119" s="39">
        <v>800</v>
      </c>
      <c r="K119" s="39">
        <v>21.5</v>
      </c>
      <c r="L119" s="39">
        <v>460</v>
      </c>
      <c r="M119" s="39">
        <v>59</v>
      </c>
      <c r="N119" s="39">
        <v>800</v>
      </c>
      <c r="O119" s="40">
        <f t="shared" si="36"/>
        <v>21.5</v>
      </c>
      <c r="P119" s="40">
        <f t="shared" si="37"/>
        <v>800</v>
      </c>
      <c r="Q119" s="41" t="s">
        <v>22</v>
      </c>
      <c r="R119" s="40">
        <v>8</v>
      </c>
      <c r="S119" s="42">
        <v>21263.166666666668</v>
      </c>
      <c r="T119" s="43">
        <v>923.87633333333315</v>
      </c>
      <c r="U119" s="43">
        <v>20.025666666666659</v>
      </c>
      <c r="V119" s="43">
        <v>10.714</v>
      </c>
      <c r="W119" s="43">
        <v>0.47733333333333339</v>
      </c>
      <c r="X119" s="43">
        <v>10.236666666666666</v>
      </c>
      <c r="Y119" s="43">
        <v>239.65799999999999</v>
      </c>
      <c r="Z119" s="43">
        <v>1.1483333333333332</v>
      </c>
      <c r="AA119" s="43">
        <v>1.0526666666666672E-2</v>
      </c>
      <c r="AB119" s="43">
        <v>83.942093333333318</v>
      </c>
      <c r="AC119" s="43">
        <v>12.862773333333333</v>
      </c>
      <c r="AD119" s="43">
        <v>1.6490699999999996</v>
      </c>
      <c r="AE119" s="43">
        <v>7.3473333333333321E-2</v>
      </c>
      <c r="AF119" s="44">
        <v>96.741763333333338</v>
      </c>
      <c r="AG119" s="43">
        <v>0.24322333333333332</v>
      </c>
      <c r="AH119" s="43">
        <v>3.04453</v>
      </c>
      <c r="AI119" s="43">
        <v>1.7382166666666663</v>
      </c>
      <c r="AJ119" s="42">
        <v>3035.3</v>
      </c>
      <c r="AK119" s="45">
        <v>37.372388233519771</v>
      </c>
      <c r="AL119" s="45">
        <v>2.3300443734174161</v>
      </c>
      <c r="AM119" s="45">
        <v>8.9763418297029527E-3</v>
      </c>
      <c r="AN119" s="45">
        <v>0.27773219549376543</v>
      </c>
      <c r="AO119" s="45">
        <v>1.7991057804352142E-2</v>
      </c>
      <c r="AP119" s="45">
        <v>0.26056084514559397</v>
      </c>
      <c r="AQ119" s="45">
        <v>1.5793743850869273</v>
      </c>
      <c r="AR119" s="45">
        <v>1.6832508230603452E-2</v>
      </c>
      <c r="AS119" s="45">
        <v>4.4977644510880111E-5</v>
      </c>
      <c r="AT119" s="45">
        <v>0.2227210408178549</v>
      </c>
      <c r="AU119" s="45">
        <v>8.0217080188841342E-2</v>
      </c>
      <c r="AV119" s="45">
        <v>4.4042190978741805E-2</v>
      </c>
      <c r="AW119" s="45">
        <v>2.8293941514691465E-3</v>
      </c>
      <c r="AX119" s="45">
        <v>7.8610994814639606E-3</v>
      </c>
      <c r="AY119" s="45">
        <v>3.7007625806259078E-3</v>
      </c>
      <c r="AZ119" s="45">
        <v>3.388840713180589E-3</v>
      </c>
      <c r="BA119" s="45">
        <v>4.6412328054122286E-2</v>
      </c>
      <c r="BB119" s="45">
        <v>0.46609159969939901</v>
      </c>
      <c r="BC119" s="24">
        <v>64</v>
      </c>
      <c r="BD119" s="29">
        <v>40</v>
      </c>
      <c r="BE119" s="30">
        <f t="shared" si="38"/>
        <v>1.0096400408737736</v>
      </c>
      <c r="BF119" s="30">
        <v>0.91329794473934933</v>
      </c>
      <c r="BG119" s="30">
        <f t="shared" si="39"/>
        <v>1.0896931900244151</v>
      </c>
      <c r="BH119" s="31">
        <f t="shared" si="40"/>
        <v>21.397112843183919</v>
      </c>
      <c r="BI119" s="32">
        <f t="shared" si="41"/>
        <v>871.75455201953207</v>
      </c>
      <c r="BJ119" s="33">
        <f t="shared" si="42"/>
        <v>0.57931154915951</v>
      </c>
      <c r="BK119" s="33">
        <f t="shared" si="43"/>
        <v>0.58489613617205671</v>
      </c>
      <c r="BL119" s="15"/>
    </row>
    <row r="120" spans="1:64" x14ac:dyDescent="0.3">
      <c r="A120" s="34" t="s">
        <v>20</v>
      </c>
      <c r="B120" s="35">
        <v>40633</v>
      </c>
      <c r="C120" s="15"/>
      <c r="D120" s="36">
        <v>0.04</v>
      </c>
      <c r="E120" s="37">
        <v>0.04</v>
      </c>
      <c r="F120" s="38">
        <v>20</v>
      </c>
      <c r="G120" s="39">
        <v>21.5</v>
      </c>
      <c r="H120" s="39">
        <v>477</v>
      </c>
      <c r="I120" s="39">
        <v>59</v>
      </c>
      <c r="J120" s="39">
        <v>800</v>
      </c>
      <c r="K120" s="39">
        <v>21.5</v>
      </c>
      <c r="L120" s="39">
        <v>487</v>
      </c>
      <c r="M120" s="39">
        <v>59</v>
      </c>
      <c r="N120" s="39">
        <v>800</v>
      </c>
      <c r="O120" s="40">
        <f t="shared" si="36"/>
        <v>21.5</v>
      </c>
      <c r="P120" s="40">
        <f t="shared" si="37"/>
        <v>800</v>
      </c>
      <c r="Q120" s="41" t="s">
        <v>22</v>
      </c>
      <c r="R120" s="40">
        <v>8</v>
      </c>
      <c r="S120" s="42">
        <v>18143.099999999999</v>
      </c>
      <c r="T120" s="43">
        <v>582.78633333333335</v>
      </c>
      <c r="U120" s="43">
        <v>18.454666666666672</v>
      </c>
      <c r="V120" s="43">
        <v>14.407000000000002</v>
      </c>
      <c r="W120" s="43">
        <v>10.375666666666662</v>
      </c>
      <c r="X120" s="43">
        <v>4.0313333333333334</v>
      </c>
      <c r="Y120" s="43">
        <v>104.059</v>
      </c>
      <c r="Z120" s="43">
        <v>1.9996666666666663</v>
      </c>
      <c r="AA120" s="43">
        <v>8.8266666666666667E-3</v>
      </c>
      <c r="AB120" s="43">
        <v>63.289546666666666</v>
      </c>
      <c r="AC120" s="43">
        <v>6.6581699999999984</v>
      </c>
      <c r="AD120" s="43">
        <v>2.6427900000000006</v>
      </c>
      <c r="AE120" s="43">
        <v>1.9033133333333336</v>
      </c>
      <c r="AF120" s="44">
        <v>97.847396666666697</v>
      </c>
      <c r="AG120" s="43">
        <v>0.50481333333333334</v>
      </c>
      <c r="AH120" s="43">
        <v>2.7442666666666664</v>
      </c>
      <c r="AI120" s="43">
        <v>2.7856499999999995</v>
      </c>
      <c r="AJ120" s="42">
        <v>3093.8</v>
      </c>
      <c r="AK120" s="45">
        <v>542.14747643692203</v>
      </c>
      <c r="AL120" s="45">
        <v>25.03899434514307</v>
      </c>
      <c r="AM120" s="45">
        <v>0.10224154406763121</v>
      </c>
      <c r="AN120" s="45">
        <v>0.13731790450093606</v>
      </c>
      <c r="AO120" s="45">
        <v>0.1150916676137483</v>
      </c>
      <c r="AP120" s="45">
        <v>3.9890655143981865E-2</v>
      </c>
      <c r="AQ120" s="45">
        <v>5.4519609569273308</v>
      </c>
      <c r="AR120" s="45">
        <v>4.089375075209796E-2</v>
      </c>
      <c r="AS120" s="45">
        <v>2.4625937172201079E-4</v>
      </c>
      <c r="AT120" s="45">
        <v>2.9859391318521471</v>
      </c>
      <c r="AU120" s="45">
        <v>0.42665784575565041</v>
      </c>
      <c r="AV120" s="45">
        <v>7.9325450757786534E-2</v>
      </c>
      <c r="AW120" s="45">
        <v>5.9389205644839418E-2</v>
      </c>
      <c r="AX120" s="45">
        <v>7.7720549287875945E-2</v>
      </c>
      <c r="AY120" s="45">
        <v>1.6769609896832849E-2</v>
      </c>
      <c r="AZ120" s="45">
        <v>4.9919219803069084E-2</v>
      </c>
      <c r="BA120" s="45">
        <v>8.3609291473443453E-2</v>
      </c>
      <c r="BB120" s="45">
        <v>3.8809881429770314</v>
      </c>
      <c r="BC120" s="24">
        <v>85</v>
      </c>
      <c r="BD120" s="29">
        <v>42</v>
      </c>
      <c r="BE120" s="30">
        <f t="shared" si="38"/>
        <v>1.0501282125436213</v>
      </c>
      <c r="BF120" s="30">
        <v>0.91602014427657552</v>
      </c>
      <c r="BG120" s="30">
        <f t="shared" si="39"/>
        <v>1.0653046249000611</v>
      </c>
      <c r="BH120" s="31">
        <f t="shared" si="40"/>
        <v>20.980570668288326</v>
      </c>
      <c r="BI120" s="32">
        <f t="shared" si="41"/>
        <v>852.24369992004881</v>
      </c>
      <c r="BJ120" s="33">
        <f t="shared" si="42"/>
        <v>0.57635087376879734</v>
      </c>
      <c r="BK120" s="33">
        <f t="shared" si="43"/>
        <v>0.6052423128687815</v>
      </c>
      <c r="BL120" s="15"/>
    </row>
    <row r="121" spans="1:64" x14ac:dyDescent="0.3">
      <c r="A121" s="34" t="s">
        <v>20</v>
      </c>
      <c r="B121" s="35">
        <v>40633</v>
      </c>
      <c r="C121" s="15"/>
      <c r="D121" s="36">
        <v>7.0000000000000007E-2</v>
      </c>
      <c r="E121" s="37">
        <v>7.0000000000000007E-2</v>
      </c>
      <c r="F121" s="38">
        <v>25</v>
      </c>
      <c r="G121" s="39">
        <v>25</v>
      </c>
      <c r="H121" s="39">
        <v>469</v>
      </c>
      <c r="I121" s="39">
        <v>65</v>
      </c>
      <c r="J121" s="39">
        <v>878</v>
      </c>
      <c r="K121" s="39">
        <v>25</v>
      </c>
      <c r="L121" s="39">
        <v>481</v>
      </c>
      <c r="M121" s="39">
        <v>66</v>
      </c>
      <c r="N121" s="39">
        <v>900</v>
      </c>
      <c r="O121" s="40">
        <f t="shared" si="36"/>
        <v>25</v>
      </c>
      <c r="P121" s="40">
        <f t="shared" si="37"/>
        <v>900</v>
      </c>
      <c r="Q121" s="41" t="s">
        <v>22</v>
      </c>
      <c r="R121" s="40">
        <v>8</v>
      </c>
      <c r="S121" s="42">
        <v>18798.133333333335</v>
      </c>
      <c r="T121" s="43">
        <v>557.40866666666659</v>
      </c>
      <c r="U121" s="43">
        <v>18.31699999999999</v>
      </c>
      <c r="V121" s="43">
        <v>15.902333333333335</v>
      </c>
      <c r="W121" s="43">
        <v>11.107999999999997</v>
      </c>
      <c r="X121" s="43">
        <v>4.7943333333333333</v>
      </c>
      <c r="Y121" s="43">
        <v>143.74300000000002</v>
      </c>
      <c r="Z121" s="43">
        <v>2.1806666666666668</v>
      </c>
      <c r="AA121" s="43">
        <v>9.1433333333333314E-3</v>
      </c>
      <c r="AB121" s="43">
        <v>58.390333333333345</v>
      </c>
      <c r="AC121" s="43">
        <v>8.8723833333333371</v>
      </c>
      <c r="AD121" s="43">
        <v>2.8145500000000001</v>
      </c>
      <c r="AE121" s="43">
        <v>1.9660833333333334</v>
      </c>
      <c r="AF121" s="44">
        <v>97.741060000000019</v>
      </c>
      <c r="AG121" s="43">
        <v>0.53121000000000007</v>
      </c>
      <c r="AH121" s="43">
        <v>2.797543333333333</v>
      </c>
      <c r="AI121" s="43">
        <v>2.9666899999999998</v>
      </c>
      <c r="AJ121" s="42">
        <v>3093.3666666666668</v>
      </c>
      <c r="AK121" s="45">
        <v>220.44402422408618</v>
      </c>
      <c r="AL121" s="45">
        <v>1.9920492539048056</v>
      </c>
      <c r="AM121" s="45">
        <v>3.0189059447833722E-2</v>
      </c>
      <c r="AN121" s="45">
        <v>0.12464247721558182</v>
      </c>
      <c r="AO121" s="45">
        <v>5.9096647900735169E-2</v>
      </c>
      <c r="AP121" s="45">
        <v>8.5366687087894341E-2</v>
      </c>
      <c r="AQ121" s="45">
        <v>2.316032800075599</v>
      </c>
      <c r="AR121" s="45">
        <v>2.6120850877693773E-2</v>
      </c>
      <c r="AS121" s="45">
        <v>1.165105688067745E-4</v>
      </c>
      <c r="AT121" s="45">
        <v>0.6926008400782544</v>
      </c>
      <c r="AU121" s="45">
        <v>0.18772364149108142</v>
      </c>
      <c r="AV121" s="45">
        <v>2.0106247956706211E-2</v>
      </c>
      <c r="AW121" s="45">
        <v>2.0985267136293732E-2</v>
      </c>
      <c r="AX121" s="45">
        <v>3.0727384170004958E-2</v>
      </c>
      <c r="AY121" s="45">
        <v>6.8850337439385475E-3</v>
      </c>
      <c r="AZ121" s="45">
        <v>2.0117597089207188E-2</v>
      </c>
      <c r="BA121" s="45">
        <v>2.1200509915793433E-2</v>
      </c>
      <c r="BB121" s="45">
        <v>0.96430547933280153</v>
      </c>
      <c r="BC121" s="24">
        <v>84</v>
      </c>
      <c r="BD121" s="29">
        <v>43</v>
      </c>
      <c r="BE121" s="30">
        <f t="shared" si="38"/>
        <v>1.0482002043688667</v>
      </c>
      <c r="BF121" s="30">
        <v>0.91602014427657552</v>
      </c>
      <c r="BG121" s="30">
        <f t="shared" si="39"/>
        <v>1.0662839093994811</v>
      </c>
      <c r="BH121" s="31">
        <f t="shared" si="40"/>
        <v>24.418438513197593</v>
      </c>
      <c r="BI121" s="32">
        <f t="shared" si="41"/>
        <v>959.65551845953303</v>
      </c>
      <c r="BJ121" s="33">
        <f t="shared" si="42"/>
        <v>0.600382986515268</v>
      </c>
      <c r="BK121" s="33">
        <f t="shared" si="43"/>
        <v>0.62932156916489446</v>
      </c>
      <c r="BL121" s="15"/>
    </row>
    <row r="122" spans="1:64" x14ac:dyDescent="0.3">
      <c r="A122" s="34" t="s">
        <v>20</v>
      </c>
      <c r="B122" s="35">
        <v>40633</v>
      </c>
      <c r="C122" s="15"/>
      <c r="D122" s="36">
        <v>0.3</v>
      </c>
      <c r="E122" s="37">
        <v>0.3</v>
      </c>
      <c r="F122" s="38">
        <v>52.5</v>
      </c>
      <c r="G122" s="39">
        <v>52</v>
      </c>
      <c r="H122" s="39">
        <v>508</v>
      </c>
      <c r="I122" s="39">
        <v>81</v>
      </c>
      <c r="J122" s="39">
        <v>2025</v>
      </c>
      <c r="K122" s="39">
        <v>52</v>
      </c>
      <c r="L122" s="39">
        <v>501</v>
      </c>
      <c r="M122" s="39">
        <v>81</v>
      </c>
      <c r="N122" s="39">
        <v>2090</v>
      </c>
      <c r="O122" s="40">
        <f t="shared" si="36"/>
        <v>52</v>
      </c>
      <c r="P122" s="40">
        <f t="shared" si="37"/>
        <v>2090</v>
      </c>
      <c r="Q122" s="41" t="s">
        <v>22</v>
      </c>
      <c r="R122" s="40">
        <v>8</v>
      </c>
      <c r="S122" s="42">
        <v>23342.433333333334</v>
      </c>
      <c r="T122" s="43">
        <v>52.404999999999966</v>
      </c>
      <c r="U122" s="43">
        <v>17.783333333333321</v>
      </c>
      <c r="V122" s="43">
        <v>49.67566666666665</v>
      </c>
      <c r="W122" s="43">
        <v>41.986333333333327</v>
      </c>
      <c r="X122" s="43">
        <v>7.6893333333333338</v>
      </c>
      <c r="Y122" s="43">
        <v>2.5466666666666664</v>
      </c>
      <c r="Z122" s="43">
        <v>2.8176666666666663</v>
      </c>
      <c r="AA122" s="43">
        <v>1.0990000000000005E-2</v>
      </c>
      <c r="AB122" s="43">
        <v>4.5628200000000003</v>
      </c>
      <c r="AC122" s="43">
        <v>0.13116333333333335</v>
      </c>
      <c r="AD122" s="43">
        <v>7.3369099999999996</v>
      </c>
      <c r="AE122" s="43">
        <v>6.2012333333333327</v>
      </c>
      <c r="AF122" s="44">
        <v>99.879699999999985</v>
      </c>
      <c r="AG122" s="43">
        <v>0.57293999999999989</v>
      </c>
      <c r="AH122" s="43">
        <v>3.1784366666666681</v>
      </c>
      <c r="AI122" s="43">
        <v>7.7335233333333333</v>
      </c>
      <c r="AJ122" s="42">
        <v>3193</v>
      </c>
      <c r="AK122" s="45">
        <v>73.917793729855347</v>
      </c>
      <c r="AL122" s="45">
        <v>0.25383608613567432</v>
      </c>
      <c r="AM122" s="45">
        <v>1.2129568697262364E-2</v>
      </c>
      <c r="AN122" s="45">
        <v>0.12607286708920332</v>
      </c>
      <c r="AO122" s="45">
        <v>0.14047906540154639</v>
      </c>
      <c r="AP122" s="45">
        <v>7.2774253373174461E-2</v>
      </c>
      <c r="AQ122" s="45">
        <v>4.1049451534269796E-2</v>
      </c>
      <c r="AR122" s="45">
        <v>3.3803012856266544E-2</v>
      </c>
      <c r="AS122" s="45">
        <v>3.0512857662936292E-5</v>
      </c>
      <c r="AT122" s="45">
        <v>3.4134322902322198E-2</v>
      </c>
      <c r="AU122" s="45">
        <v>2.161813308685374E-3</v>
      </c>
      <c r="AV122" s="45">
        <v>1.2069235612741279E-2</v>
      </c>
      <c r="AW122" s="45">
        <v>1.8067313471901516E-2</v>
      </c>
      <c r="AX122" s="45">
        <v>8.3624777717346483E-4</v>
      </c>
      <c r="AY122" s="45">
        <v>7.0917436210149974E-3</v>
      </c>
      <c r="AZ122" s="45">
        <v>6.6590608912986508E-3</v>
      </c>
      <c r="BA122" s="45">
        <v>1.2720406720165679E-2</v>
      </c>
      <c r="BB122" s="45">
        <v>0</v>
      </c>
      <c r="BC122" s="24">
        <v>84</v>
      </c>
      <c r="BD122" s="29">
        <v>38</v>
      </c>
      <c r="BE122" s="30">
        <f t="shared" si="38"/>
        <v>1.0482002043688667</v>
      </c>
      <c r="BF122" s="30">
        <v>0.91602014427657552</v>
      </c>
      <c r="BG122" s="30">
        <f t="shared" si="39"/>
        <v>1.0662839093994811</v>
      </c>
      <c r="BH122" s="31">
        <f t="shared" si="40"/>
        <v>50.790352107450992</v>
      </c>
      <c r="BI122" s="32">
        <f t="shared" si="41"/>
        <v>2228.5333706449155</v>
      </c>
      <c r="BJ122" s="33">
        <f t="shared" si="42"/>
        <v>0.76346297268428398</v>
      </c>
      <c r="BK122" s="33">
        <f t="shared" si="43"/>
        <v>0.80026204399572898</v>
      </c>
      <c r="BL122" s="15"/>
    </row>
    <row r="123" spans="1:64" x14ac:dyDescent="0.3">
      <c r="A123" s="34" t="s">
        <v>20</v>
      </c>
      <c r="B123" s="35">
        <v>40633</v>
      </c>
      <c r="C123" s="15">
        <v>74100</v>
      </c>
      <c r="D123" s="36">
        <v>0.3</v>
      </c>
      <c r="E123" s="37">
        <v>0.3</v>
      </c>
      <c r="F123" s="38">
        <v>52.5</v>
      </c>
      <c r="G123" s="39">
        <v>52</v>
      </c>
      <c r="H123" s="39">
        <v>523</v>
      </c>
      <c r="I123" s="39">
        <v>81</v>
      </c>
      <c r="J123" s="39">
        <v>2200</v>
      </c>
      <c r="K123" s="39">
        <v>51.5</v>
      </c>
      <c r="L123" s="39">
        <v>505</v>
      </c>
      <c r="M123" s="39">
        <v>81</v>
      </c>
      <c r="N123" s="39">
        <v>2200</v>
      </c>
      <c r="O123" s="40">
        <f t="shared" si="36"/>
        <v>51.5</v>
      </c>
      <c r="P123" s="40">
        <f t="shared" si="37"/>
        <v>2200</v>
      </c>
      <c r="Q123" s="41" t="s">
        <v>22</v>
      </c>
      <c r="R123" s="40">
        <v>8</v>
      </c>
      <c r="S123" s="42">
        <v>24199.966666666667</v>
      </c>
      <c r="T123" s="43">
        <v>52.979000000000006</v>
      </c>
      <c r="U123" s="43">
        <v>17.662333333333329</v>
      </c>
      <c r="V123" s="43">
        <v>51.544000000000011</v>
      </c>
      <c r="W123" s="43">
        <v>45.793333333333337</v>
      </c>
      <c r="X123" s="43">
        <v>5.7506666666666657</v>
      </c>
      <c r="Y123" s="43">
        <v>4.3356666666666666</v>
      </c>
      <c r="Z123" s="43">
        <v>2.7613333333333334</v>
      </c>
      <c r="AA123" s="43">
        <v>1.139666666666667E-2</v>
      </c>
      <c r="AB123" s="43">
        <v>4.4467699999999999</v>
      </c>
      <c r="AC123" s="43">
        <v>0.21554666666666666</v>
      </c>
      <c r="AD123" s="43">
        <v>7.3454233333333327</v>
      </c>
      <c r="AE123" s="43">
        <v>6.5260366666666672</v>
      </c>
      <c r="AF123" s="44">
        <v>99.873983333333371</v>
      </c>
      <c r="AG123" s="43">
        <v>0.54175999999999991</v>
      </c>
      <c r="AH123" s="43">
        <v>3.2556700000000007</v>
      </c>
      <c r="AI123" s="43">
        <v>7.7424699999999991</v>
      </c>
      <c r="AJ123" s="42">
        <v>3191.5333333333333</v>
      </c>
      <c r="AK123" s="45">
        <v>214.36859705263825</v>
      </c>
      <c r="AL123" s="45">
        <v>0.887182094592599</v>
      </c>
      <c r="AM123" s="45">
        <v>2.4023455970813731E-2</v>
      </c>
      <c r="AN123" s="45">
        <v>0.29929342078187093</v>
      </c>
      <c r="AO123" s="45">
        <v>0.14730529717125804</v>
      </c>
      <c r="AP123" s="45">
        <v>0.15400253767129257</v>
      </c>
      <c r="AQ123" s="45">
        <v>0.17274025414564265</v>
      </c>
      <c r="AR123" s="45">
        <v>3.4614461133177066E-2</v>
      </c>
      <c r="AS123" s="45">
        <v>1.1290317283753199E-4</v>
      </c>
      <c r="AT123" s="45">
        <v>4.6423115154949061E-2</v>
      </c>
      <c r="AU123" s="45">
        <v>1.0405195430842373E-2</v>
      </c>
      <c r="AV123" s="45">
        <v>2.650901841772467E-2</v>
      </c>
      <c r="AW123" s="45">
        <v>3.7971490969367909E-2</v>
      </c>
      <c r="AX123" s="45">
        <v>9.6600254634212929E-4</v>
      </c>
      <c r="AY123" s="45">
        <v>5.9615202874712322E-3</v>
      </c>
      <c r="AZ123" s="45">
        <v>1.9407040137448855E-2</v>
      </c>
      <c r="BA123" s="45">
        <v>2.7936074194118882E-2</v>
      </c>
      <c r="BB123" s="45">
        <v>0.50741626340492507</v>
      </c>
      <c r="BC123" s="24">
        <v>84</v>
      </c>
      <c r="BD123" s="29">
        <v>40</v>
      </c>
      <c r="BE123" s="30">
        <f t="shared" si="38"/>
        <v>1.0482002043688667</v>
      </c>
      <c r="BF123" s="30">
        <v>0.91602014427657552</v>
      </c>
      <c r="BG123" s="30">
        <f t="shared" si="39"/>
        <v>1.0662839093994811</v>
      </c>
      <c r="BH123" s="31">
        <f t="shared" si="40"/>
        <v>50.301983337187039</v>
      </c>
      <c r="BI123" s="32">
        <f t="shared" si="41"/>
        <v>2345.8246006788586</v>
      </c>
      <c r="BJ123" s="33">
        <f t="shared" si="42"/>
        <v>0.76063647489237785</v>
      </c>
      <c r="BK123" s="33">
        <f t="shared" si="43"/>
        <v>0.79729930843260488</v>
      </c>
      <c r="BL123" s="15"/>
    </row>
    <row r="124" spans="1:64" x14ac:dyDescent="0.3">
      <c r="A124" s="34" t="s">
        <v>20</v>
      </c>
      <c r="B124" s="35">
        <v>40633</v>
      </c>
      <c r="C124" s="15">
        <v>67800.000000000015</v>
      </c>
      <c r="D124" s="36">
        <v>0.3</v>
      </c>
      <c r="E124" s="37">
        <v>0.3</v>
      </c>
      <c r="F124" s="38">
        <v>52.5</v>
      </c>
      <c r="G124" s="39">
        <v>52.5</v>
      </c>
      <c r="H124" s="39">
        <v>522</v>
      </c>
      <c r="I124" s="39">
        <v>82</v>
      </c>
      <c r="J124" s="39">
        <v>2200</v>
      </c>
      <c r="K124" s="39">
        <v>52.5</v>
      </c>
      <c r="L124" s="39">
        <v>508</v>
      </c>
      <c r="M124" s="39">
        <v>82</v>
      </c>
      <c r="N124" s="39">
        <v>2250</v>
      </c>
      <c r="O124" s="40">
        <f t="shared" si="36"/>
        <v>52.5</v>
      </c>
      <c r="P124" s="40">
        <f t="shared" si="37"/>
        <v>2250</v>
      </c>
      <c r="Q124" s="41" t="s">
        <v>22</v>
      </c>
      <c r="R124" s="40">
        <v>8</v>
      </c>
      <c r="S124" s="42">
        <v>26134.633333333335</v>
      </c>
      <c r="T124" s="43">
        <v>67.913333333333327</v>
      </c>
      <c r="U124" s="43">
        <v>17.367666666666665</v>
      </c>
      <c r="V124" s="43">
        <v>49.332333333333345</v>
      </c>
      <c r="W124" s="43">
        <v>41.56866666666668</v>
      </c>
      <c r="X124" s="43">
        <v>7.7636666666666674</v>
      </c>
      <c r="Y124" s="43">
        <v>4.74</v>
      </c>
      <c r="Z124" s="43">
        <v>3.0623333333333331</v>
      </c>
      <c r="AA124" s="43">
        <v>1.2299999999999997E-2</v>
      </c>
      <c r="AB124" s="43">
        <v>5.271183333333334</v>
      </c>
      <c r="AC124" s="43">
        <v>0.21818666666666661</v>
      </c>
      <c r="AD124" s="43">
        <v>6.5122833333333325</v>
      </c>
      <c r="AE124" s="43">
        <v>5.4873933333333333</v>
      </c>
      <c r="AF124" s="44">
        <v>99.854349999999982</v>
      </c>
      <c r="AG124" s="43">
        <v>0.5565566666666667</v>
      </c>
      <c r="AH124" s="43">
        <v>3.4310766666666663</v>
      </c>
      <c r="AI124" s="43">
        <v>6.8643166666666664</v>
      </c>
      <c r="AJ124" s="42">
        <v>3187</v>
      </c>
      <c r="AK124" s="45">
        <v>48.692903493140058</v>
      </c>
      <c r="AL124" s="45">
        <v>0.4303593793604954</v>
      </c>
      <c r="AM124" s="45">
        <v>9.7143098618458126E-3</v>
      </c>
      <c r="AN124" s="45">
        <v>0.12302742428595652</v>
      </c>
      <c r="AO124" s="45">
        <v>0.14710384165576829</v>
      </c>
      <c r="AP124" s="45">
        <v>2.658536456766011E-2</v>
      </c>
      <c r="AQ124" s="45">
        <v>0.13814035840652136</v>
      </c>
      <c r="AR124" s="45">
        <v>3.8567749018679043E-2</v>
      </c>
      <c r="AS124" s="45">
        <v>3.5287580338023136E-18</v>
      </c>
      <c r="AT124" s="45">
        <v>4.0050115875103154E-2</v>
      </c>
      <c r="AU124" s="45">
        <v>6.0927165864086332E-3</v>
      </c>
      <c r="AV124" s="45">
        <v>1.1083012267409129E-2</v>
      </c>
      <c r="AW124" s="45">
        <v>1.4034512468549983E-2</v>
      </c>
      <c r="AX124" s="45">
        <v>5.7280314967260752E-4</v>
      </c>
      <c r="AY124" s="45">
        <v>7.0923311343690214E-3</v>
      </c>
      <c r="AZ124" s="45">
        <v>4.3389720166093944E-3</v>
      </c>
      <c r="BA124" s="45">
        <v>1.1675647610579721E-2</v>
      </c>
      <c r="BB124" s="45">
        <v>0</v>
      </c>
      <c r="BC124" s="24">
        <v>81</v>
      </c>
      <c r="BD124" s="29">
        <v>45</v>
      </c>
      <c r="BE124" s="30">
        <f t="shared" si="38"/>
        <v>1.0424161798446028</v>
      </c>
      <c r="BF124" s="30">
        <v>0.91602014427657552</v>
      </c>
      <c r="BG124" s="30">
        <f t="shared" si="39"/>
        <v>1.0692380465370359</v>
      </c>
      <c r="BH124" s="31">
        <f t="shared" si="40"/>
        <v>51.420788456880118</v>
      </c>
      <c r="BI124" s="32">
        <f t="shared" si="41"/>
        <v>2405.785604708331</v>
      </c>
      <c r="BJ124" s="33">
        <f t="shared" si="42"/>
        <v>0.76710853953361935</v>
      </c>
      <c r="BK124" s="33">
        <f t="shared" si="43"/>
        <v>0.79964635330680789</v>
      </c>
      <c r="BL124" s="15"/>
    </row>
    <row r="125" spans="1:64" x14ac:dyDescent="0.3">
      <c r="A125" s="14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</row>
    <row r="126" spans="1:64" x14ac:dyDescent="0.3">
      <c r="A126" s="14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</row>
    <row r="127" spans="1:64" x14ac:dyDescent="0.3">
      <c r="A127" s="14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</row>
    <row r="128" spans="1:64" x14ac:dyDescent="0.3">
      <c r="A128" s="14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</row>
    <row r="129" spans="1:64" x14ac:dyDescent="0.3">
      <c r="A129" s="14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</row>
    <row r="130" spans="1:64" x14ac:dyDescent="0.3">
      <c r="A130" s="34" t="s">
        <v>19</v>
      </c>
      <c r="B130" s="35">
        <v>40630</v>
      </c>
      <c r="C130" s="15"/>
      <c r="D130" s="36">
        <v>7.0000000000000007E-2</v>
      </c>
      <c r="E130" s="37">
        <v>7.0000000000000007E-2</v>
      </c>
      <c r="F130" s="38">
        <v>25</v>
      </c>
      <c r="G130" s="39">
        <v>25</v>
      </c>
      <c r="H130" s="39">
        <v>444</v>
      </c>
      <c r="I130" s="39">
        <v>61</v>
      </c>
      <c r="J130" s="39">
        <v>900</v>
      </c>
      <c r="K130" s="39">
        <v>24.5</v>
      </c>
      <c r="L130" s="39">
        <v>457</v>
      </c>
      <c r="M130" s="39">
        <v>61</v>
      </c>
      <c r="N130" s="39">
        <v>900</v>
      </c>
      <c r="O130" s="40">
        <f>IF(R130&lt;&gt;"",IF(R130&lt;1,G130,K130),"")</f>
        <v>25</v>
      </c>
      <c r="P130" s="40">
        <f>IF(R130&lt;&gt;"",IF(R130&lt;1,J130,N130),"")</f>
        <v>900</v>
      </c>
      <c r="Q130" s="41" t="s">
        <v>23</v>
      </c>
      <c r="R130" s="40">
        <v>-8</v>
      </c>
      <c r="S130" s="42">
        <v>23890.033333333333</v>
      </c>
      <c r="T130" s="43">
        <v>674.04599999999994</v>
      </c>
      <c r="U130" s="43">
        <v>21.737000000000009</v>
      </c>
      <c r="V130" s="43">
        <v>20.216000000000001</v>
      </c>
      <c r="W130" s="43">
        <v>14.761333333333337</v>
      </c>
      <c r="X130" s="43">
        <v>5.4546666666666681</v>
      </c>
      <c r="Y130" s="43">
        <v>94.437666666666686</v>
      </c>
      <c r="Z130" s="43">
        <v>0.1633333333333333</v>
      </c>
      <c r="AA130" s="43">
        <v>1.1599999999999999E-2</v>
      </c>
      <c r="AB130" s="43">
        <v>55.638826666666674</v>
      </c>
      <c r="AC130" s="43">
        <v>4.6157533333333332</v>
      </c>
      <c r="AD130" s="43">
        <v>2.8335233333333329</v>
      </c>
      <c r="AE130" s="43">
        <v>2.0689866666666665</v>
      </c>
      <c r="AF130" s="44">
        <v>98.231360000000009</v>
      </c>
      <c r="AG130" s="43">
        <v>3.1513333333333345E-2</v>
      </c>
      <c r="AH130" s="43">
        <v>3.274213333333333</v>
      </c>
      <c r="AI130" s="43">
        <v>2.9866900000000003</v>
      </c>
      <c r="AJ130" s="42">
        <v>3098.3333333333335</v>
      </c>
      <c r="AK130" s="45">
        <v>29.190791336791701</v>
      </c>
      <c r="AL130" s="45">
        <v>1.9893225324393116</v>
      </c>
      <c r="AM130" s="45">
        <v>8.3666002653405968E-3</v>
      </c>
      <c r="AN130" s="45">
        <v>6.3604380677586017E-2</v>
      </c>
      <c r="AO130" s="45">
        <v>0.1648977391226247</v>
      </c>
      <c r="AP130" s="45">
        <v>0.11367628974663752</v>
      </c>
      <c r="AQ130" s="45">
        <v>0.42767763667634201</v>
      </c>
      <c r="AR130" s="45">
        <v>1.1244411127720092E-2</v>
      </c>
      <c r="AS130" s="45">
        <v>0</v>
      </c>
      <c r="AT130" s="45">
        <v>0.16227788625631118</v>
      </c>
      <c r="AU130" s="45">
        <v>1.9123369587178307E-2</v>
      </c>
      <c r="AV130" s="45">
        <v>7.2549475785711921E-3</v>
      </c>
      <c r="AW130" s="45">
        <v>2.2581205693556556E-2</v>
      </c>
      <c r="AX130" s="45">
        <v>4.5398313807363602E-3</v>
      </c>
      <c r="AY130" s="45">
        <v>2.2012117874782816E-3</v>
      </c>
      <c r="AZ130" s="45">
        <v>2.6403674422104629E-3</v>
      </c>
      <c r="BA130" s="45">
        <v>7.6455238200373813E-3</v>
      </c>
      <c r="BB130" s="45">
        <v>0.47946330148538407</v>
      </c>
      <c r="BC130" s="24">
        <v>52</v>
      </c>
      <c r="BD130" s="29">
        <v>35</v>
      </c>
      <c r="BE130" s="30">
        <f>IF(BC130&lt;&gt;"",(459.67+BC130)/518.67,"")</f>
        <v>0.98650394277671749</v>
      </c>
      <c r="BF130" s="30">
        <v>0.91329794473934933</v>
      </c>
      <c r="BG130" s="30">
        <f>IF(BF130&lt;&gt;"",1/(BF130*SQRT(BE130)),"")</f>
        <v>1.1023972139903675</v>
      </c>
      <c r="BH130" s="31">
        <f>IF(BC130&lt;&gt;"",O130/SQRT(BE130),"")</f>
        <v>25.170427745594683</v>
      </c>
      <c r="BI130" s="32">
        <f>IF(BC130&lt;&gt;"",P130*BG130,"")</f>
        <v>992.15749259133077</v>
      </c>
      <c r="BJ130" s="33">
        <f>IF(BC130&lt;&gt;"",0.4054+0.009348*BH130-0.0000656*BH130^2+0.0000004007*BH130^3,"")</f>
        <v>0.60552210704036591</v>
      </c>
      <c r="BK130" s="33">
        <f>IF(BC130&lt;&gt;"",BJ130*BE130,"")</f>
        <v>0.59734994603378655</v>
      </c>
      <c r="BL130" s="15"/>
    </row>
    <row r="131" spans="1:64" x14ac:dyDescent="0.3">
      <c r="A131" s="34" t="s">
        <v>19</v>
      </c>
      <c r="B131" s="35">
        <v>40630</v>
      </c>
      <c r="C131" s="15"/>
      <c r="D131" s="36">
        <v>0.3</v>
      </c>
      <c r="E131" s="37">
        <v>0.3</v>
      </c>
      <c r="F131" s="38">
        <v>52.5</v>
      </c>
      <c r="G131" s="39">
        <v>53</v>
      </c>
      <c r="H131" s="39">
        <v>508</v>
      </c>
      <c r="I131" s="39">
        <v>81</v>
      </c>
      <c r="J131" s="39">
        <v>2200</v>
      </c>
      <c r="K131" s="39">
        <v>53</v>
      </c>
      <c r="L131" s="39">
        <v>494</v>
      </c>
      <c r="M131" s="39">
        <v>81</v>
      </c>
      <c r="N131" s="39">
        <v>2200</v>
      </c>
      <c r="O131" s="40">
        <f>IF(R131&lt;&gt;"",IF(R131&lt;1,G131,K131),"")</f>
        <v>53</v>
      </c>
      <c r="P131" s="40">
        <f>IF(R131&lt;&gt;"",IF(R131&lt;1,J131,N131),"")</f>
        <v>2200</v>
      </c>
      <c r="Q131" s="41" t="s">
        <v>23</v>
      </c>
      <c r="R131" s="40">
        <v>-8</v>
      </c>
      <c r="S131" s="42">
        <v>27979.433333333334</v>
      </c>
      <c r="T131" s="43">
        <v>88.472666666666683</v>
      </c>
      <c r="U131" s="43">
        <v>21.06366666666667</v>
      </c>
      <c r="V131" s="43">
        <v>51.32033333333333</v>
      </c>
      <c r="W131" s="43">
        <v>43.872666666666653</v>
      </c>
      <c r="X131" s="43">
        <v>7.4476666666666658</v>
      </c>
      <c r="Y131" s="43">
        <v>3.3829999999999987</v>
      </c>
      <c r="Z131" s="43">
        <v>2.0476666666666663</v>
      </c>
      <c r="AA131" s="43">
        <v>1.3199999999999993E-2</v>
      </c>
      <c r="AB131" s="43">
        <v>6.4056233333333337</v>
      </c>
      <c r="AC131" s="43">
        <v>0.14553666666666668</v>
      </c>
      <c r="AD131" s="43">
        <v>6.3306533333333332</v>
      </c>
      <c r="AE131" s="43">
        <v>5.4119433333333324</v>
      </c>
      <c r="AF131" s="44">
        <v>99.834973333333309</v>
      </c>
      <c r="AG131" s="43">
        <v>0.34776000000000001</v>
      </c>
      <c r="AH131" s="43">
        <v>3.5984966666666671</v>
      </c>
      <c r="AI131" s="43">
        <v>6.672880000000001</v>
      </c>
      <c r="AJ131" s="42">
        <v>3182.9666666666667</v>
      </c>
      <c r="AK131" s="45">
        <v>16.093869752696989</v>
      </c>
      <c r="AL131" s="45">
        <v>0.30873416009118204</v>
      </c>
      <c r="AM131" s="45">
        <v>7.6489049625705083E-3</v>
      </c>
      <c r="AN131" s="45">
        <v>0.13704978539990845</v>
      </c>
      <c r="AO131" s="45">
        <v>6.4323178282542234E-2</v>
      </c>
      <c r="AP131" s="45">
        <v>0.10542797290703315</v>
      </c>
      <c r="AQ131" s="45">
        <v>0.8760536513250845</v>
      </c>
      <c r="AR131" s="45">
        <v>2.8123291774432888E-2</v>
      </c>
      <c r="AS131" s="45">
        <v>7.0575160676046272E-18</v>
      </c>
      <c r="AT131" s="45">
        <v>2.3479509530995181E-2</v>
      </c>
      <c r="AU131" s="45">
        <v>3.7702368747804256E-2</v>
      </c>
      <c r="AV131" s="45">
        <v>1.7288878891742271E-2</v>
      </c>
      <c r="AW131" s="45">
        <v>6.7827206083233716E-3</v>
      </c>
      <c r="AX131" s="45">
        <v>3.9379614307250999E-3</v>
      </c>
      <c r="AY131" s="45">
        <v>4.7763497821431914E-3</v>
      </c>
      <c r="AZ131" s="45">
        <v>1.4468713770094514E-3</v>
      </c>
      <c r="BA131" s="45">
        <v>1.8232245024151352E-2</v>
      </c>
      <c r="BB131" s="45">
        <v>0.18257418583505536</v>
      </c>
      <c r="BC131" s="24">
        <v>56</v>
      </c>
      <c r="BD131" s="29">
        <v>33</v>
      </c>
      <c r="BE131" s="30">
        <f>IF(BC131&lt;&gt;"",(459.67+BC131)/518.67,"")</f>
        <v>0.99421597547573626</v>
      </c>
      <c r="BF131" s="30">
        <v>0.91329794473934933</v>
      </c>
      <c r="BG131" s="30">
        <f>IF(BF131&lt;&gt;"",1/(BF131*SQRT(BE131)),"")</f>
        <v>1.0981132985341866</v>
      </c>
      <c r="BH131" s="31">
        <f>IF(BC131&lt;&gt;"",O131/SQRT(BE131),"")</f>
        <v>53.15394478803767</v>
      </c>
      <c r="BI131" s="32">
        <f>IF(BC131&lt;&gt;"",P131*BG131,"")</f>
        <v>2415.8492567752105</v>
      </c>
      <c r="BJ131" s="33">
        <f>IF(BC131&lt;&gt;"",0.4054+0.009348*BH131-0.0000656*BH131^2+0.0000004007*BH131^3,"")</f>
        <v>0.77711700119849658</v>
      </c>
      <c r="BK131" s="33">
        <f>IF(BC131&lt;&gt;"",BJ131*BE131,"")</f>
        <v>0.77262213740534214</v>
      </c>
      <c r="BL131" s="15"/>
    </row>
    <row r="132" spans="1:64" x14ac:dyDescent="0.3">
      <c r="A132" s="34" t="s">
        <v>19</v>
      </c>
      <c r="B132" s="35">
        <v>40630</v>
      </c>
      <c r="C132" s="15"/>
      <c r="D132" s="36">
        <v>0.65</v>
      </c>
      <c r="E132" s="37">
        <v>0.65</v>
      </c>
      <c r="F132" s="38">
        <v>74.099999999999994</v>
      </c>
      <c r="G132" s="39">
        <v>74</v>
      </c>
      <c r="H132" s="39">
        <v>629</v>
      </c>
      <c r="I132" s="39">
        <v>90</v>
      </c>
      <c r="J132" s="39">
        <v>4500</v>
      </c>
      <c r="K132" s="39">
        <v>74.5</v>
      </c>
      <c r="L132" s="39">
        <v>620</v>
      </c>
      <c r="M132" s="39">
        <v>90</v>
      </c>
      <c r="N132" s="39">
        <v>4700</v>
      </c>
      <c r="O132" s="40">
        <f>IF(R132&lt;&gt;"",IF(R132&lt;1,G132,K132),"")</f>
        <v>74</v>
      </c>
      <c r="P132" s="40">
        <f>IF(R132&lt;&gt;"",IF(R132&lt;1,J132,N132),"")</f>
        <v>4500</v>
      </c>
      <c r="Q132" s="41" t="s">
        <v>23</v>
      </c>
      <c r="R132" s="40">
        <v>-8</v>
      </c>
      <c r="S132" s="42">
        <v>33535.699999999997</v>
      </c>
      <c r="T132" s="43">
        <v>19.865999999999996</v>
      </c>
      <c r="U132" s="43">
        <v>20.139666666666656</v>
      </c>
      <c r="V132" s="43">
        <v>110.7166666666667</v>
      </c>
      <c r="W132" s="43">
        <v>97.563333333333347</v>
      </c>
      <c r="X132" s="43">
        <v>13.153333333333332</v>
      </c>
      <c r="Y132" s="43">
        <v>1.8460000000000005</v>
      </c>
      <c r="Z132" s="43">
        <v>2.9453333333333331</v>
      </c>
      <c r="AA132" s="43">
        <v>1.575E-2</v>
      </c>
      <c r="AB132" s="43">
        <v>1.2010400000000001</v>
      </c>
      <c r="AC132" s="43">
        <v>6.6636666666666691E-2</v>
      </c>
      <c r="AD132" s="43">
        <v>11.46162333333333</v>
      </c>
      <c r="AE132" s="43">
        <v>10.100019999999999</v>
      </c>
      <c r="AF132" s="44">
        <v>99.965120000000013</v>
      </c>
      <c r="AG132" s="43">
        <v>0.41976333333333321</v>
      </c>
      <c r="AH132" s="43">
        <v>4.0874233333333327</v>
      </c>
      <c r="AI132" s="43">
        <v>12.08121</v>
      </c>
      <c r="AJ132" s="42">
        <v>3185</v>
      </c>
      <c r="AK132" s="45">
        <v>126.32774833730589</v>
      </c>
      <c r="AL132" s="45">
        <v>0.35233800386221953</v>
      </c>
      <c r="AM132" s="45">
        <v>8.0871687784152858E-3</v>
      </c>
      <c r="AN132" s="45">
        <v>0.22296332361660001</v>
      </c>
      <c r="AO132" s="45">
        <v>0.39861253620235604</v>
      </c>
      <c r="AP132" s="45">
        <v>0.18315874654750844</v>
      </c>
      <c r="AQ132" s="45">
        <v>2.1270020994428956E-2</v>
      </c>
      <c r="AR132" s="45">
        <v>9.3651346560749457E-2</v>
      </c>
      <c r="AS132" s="45">
        <v>5.085476277156224E-5</v>
      </c>
      <c r="AT132" s="45">
        <v>2.4823981730687728E-2</v>
      </c>
      <c r="AU132" s="45">
        <v>5.3271156285123107E-4</v>
      </c>
      <c r="AV132" s="45">
        <v>6.2282397376694693E-2</v>
      </c>
      <c r="AW132" s="45">
        <v>7.4735996958489259E-2</v>
      </c>
      <c r="AX132" s="45">
        <v>5.4923143793281649E-4</v>
      </c>
      <c r="AY132" s="45">
        <v>1.1902983785106395E-2</v>
      </c>
      <c r="AZ132" s="45">
        <v>1.1167492335232305E-2</v>
      </c>
      <c r="BA132" s="45">
        <v>6.5637044576135811E-2</v>
      </c>
      <c r="BB132" s="45">
        <v>0</v>
      </c>
      <c r="BC132" s="24">
        <v>57</v>
      </c>
      <c r="BD132" s="29">
        <v>31</v>
      </c>
      <c r="BE132" s="30">
        <f>IF(BC132&lt;&gt;"",(459.67+BC132)/518.67,"")</f>
        <v>0.99614398365049095</v>
      </c>
      <c r="BF132" s="30">
        <v>0.91329794473934933</v>
      </c>
      <c r="BG132" s="30">
        <f>IF(BF132&lt;&gt;"",1/(BF132*SQRT(BE132)),"")</f>
        <v>1.0970501004047502</v>
      </c>
      <c r="BH132" s="31">
        <f>IF(BC132&lt;&gt;"",O132/SQRT(BE132),"")</f>
        <v>74.143086546205879</v>
      </c>
      <c r="BI132" s="32">
        <f>IF(BC132&lt;&gt;"",P132*BG132,"")</f>
        <v>4936.7254518213758</v>
      </c>
      <c r="BJ132" s="33">
        <f>IF(BC132&lt;&gt;"",0.4054+0.009348*BH132-0.0000656*BH132^2+0.0000004007*BH132^3,"")</f>
        <v>0.90119040627130964</v>
      </c>
      <c r="BK132" s="33">
        <f>IF(BC132&lt;&gt;"",BJ132*BE132,"")</f>
        <v>0.89771540133070682</v>
      </c>
      <c r="BL132" s="15"/>
    </row>
    <row r="133" spans="1:64" x14ac:dyDescent="0.3">
      <c r="A133" s="34" t="s">
        <v>19</v>
      </c>
      <c r="B133" s="35">
        <v>40630</v>
      </c>
      <c r="C133" s="15"/>
      <c r="D133" s="36">
        <v>0.85</v>
      </c>
      <c r="E133" s="37">
        <v>0.85</v>
      </c>
      <c r="F133" s="38">
        <v>82.7</v>
      </c>
      <c r="G133" s="39">
        <v>82</v>
      </c>
      <c r="H133" s="39">
        <v>732</v>
      </c>
      <c r="I133" s="39">
        <v>92</v>
      </c>
      <c r="J133" s="39">
        <v>6000</v>
      </c>
      <c r="K133" s="39">
        <v>82.5</v>
      </c>
      <c r="L133" s="39">
        <v>725</v>
      </c>
      <c r="M133" s="39">
        <v>92</v>
      </c>
      <c r="N133" s="39">
        <v>6200</v>
      </c>
      <c r="O133" s="40">
        <f>IF(R133&lt;&gt;"",IF(R133&lt;1,G133,K133),"")</f>
        <v>82</v>
      </c>
      <c r="P133" s="40">
        <f>IF(R133&lt;&gt;"",IF(R133&lt;1,J133,N133),"")</f>
        <v>6000</v>
      </c>
      <c r="Q133" s="41" t="s">
        <v>23</v>
      </c>
      <c r="R133" s="40">
        <v>-8</v>
      </c>
      <c r="S133" s="42">
        <v>37596.5</v>
      </c>
      <c r="T133" s="43">
        <v>25.68566666666667</v>
      </c>
      <c r="U133" s="43">
        <v>17.475333333333342</v>
      </c>
      <c r="V133" s="43">
        <v>150.13</v>
      </c>
      <c r="W133" s="43">
        <v>132.08666666666667</v>
      </c>
      <c r="X133" s="43">
        <v>18.043333333333337</v>
      </c>
      <c r="Y133" s="43">
        <v>4.1696666666666653</v>
      </c>
      <c r="Z133" s="43">
        <v>3.2456666666666663</v>
      </c>
      <c r="AA133" s="43">
        <v>1.7620000000000007E-2</v>
      </c>
      <c r="AB133" s="43">
        <v>1.38334</v>
      </c>
      <c r="AC133" s="43">
        <v>0.13460666666666665</v>
      </c>
      <c r="AD133" s="43">
        <v>13.898326666666666</v>
      </c>
      <c r="AE133" s="43">
        <v>12.227956666666664</v>
      </c>
      <c r="AF133" s="44">
        <v>99.954050000000024</v>
      </c>
      <c r="AG133" s="43">
        <v>0.41370999999999997</v>
      </c>
      <c r="AH133" s="43">
        <v>4.4462099999999998</v>
      </c>
      <c r="AI133" s="43">
        <v>14.649633333333336</v>
      </c>
      <c r="AJ133" s="42">
        <v>3181.2333333333331</v>
      </c>
      <c r="AK133" s="45">
        <v>39.163450589407539</v>
      </c>
      <c r="AL133" s="45">
        <v>0.41695681851434269</v>
      </c>
      <c r="AM133" s="45">
        <v>7.3029674334023501E-3</v>
      </c>
      <c r="AN133" s="45">
        <v>0.35345584516705447</v>
      </c>
      <c r="AO133" s="45">
        <v>0.36552591617613173</v>
      </c>
      <c r="AP133" s="45">
        <v>5.0400693299373793E-2</v>
      </c>
      <c r="AQ133" s="45">
        <v>6.1782897607522563E-2</v>
      </c>
      <c r="AR133" s="45">
        <v>3.4107672646097202E-2</v>
      </c>
      <c r="AS133" s="45">
        <v>4.0683810217248378E-5</v>
      </c>
      <c r="AT133" s="45">
        <v>2.3265330133202422E-2</v>
      </c>
      <c r="AU133" s="45">
        <v>2.0954685647241599E-3</v>
      </c>
      <c r="AV133" s="45">
        <v>2.550252094818552E-2</v>
      </c>
      <c r="AW133" s="45">
        <v>2.7223502565871534E-2</v>
      </c>
      <c r="AX133" s="45">
        <v>7.1522844192439133E-4</v>
      </c>
      <c r="AY133" s="45">
        <v>4.4283841530400863E-3</v>
      </c>
      <c r="AZ133" s="45">
        <v>3.4322356240955093E-3</v>
      </c>
      <c r="BA133" s="45">
        <v>2.6885034079786194E-2</v>
      </c>
      <c r="BB133" s="45">
        <v>0.43018306715207638</v>
      </c>
      <c r="BC133" s="24">
        <v>62</v>
      </c>
      <c r="BD133" s="29">
        <v>34</v>
      </c>
      <c r="BE133" s="30">
        <f>IF(BC133&lt;&gt;"",(459.67+BC133)/518.67,"")</f>
        <v>1.0057840245242642</v>
      </c>
      <c r="BF133" s="30">
        <v>0.91329794473934933</v>
      </c>
      <c r="BG133" s="30">
        <f>IF(BF133&lt;&gt;"",1/(BF133*SQRT(BE133)),"")</f>
        <v>1.0917800471556116</v>
      </c>
      <c r="BH133" s="31">
        <f>IF(BC133&lt;&gt;"",O133/SQRT(BE133),"")</f>
        <v>81.763878800321294</v>
      </c>
      <c r="BI133" s="32">
        <f>IF(BC133&lt;&gt;"",P133*BG133,"")</f>
        <v>6550.6802829336693</v>
      </c>
      <c r="BJ133" s="33">
        <f>IF(BC133&lt;&gt;"",0.4054+0.009348*BH133-0.0000656*BH133^2+0.0000004007*BH133^3,"")</f>
        <v>0.95020106710960062</v>
      </c>
      <c r="BK133" s="33">
        <f>IF(BC133&lt;&gt;"",BJ133*BE133,"")</f>
        <v>0.95569705338474453</v>
      </c>
      <c r="BL133" s="15"/>
    </row>
    <row r="134" spans="1:64" x14ac:dyDescent="0.3">
      <c r="A134" s="34"/>
      <c r="B134" s="35"/>
      <c r="C134" s="15"/>
      <c r="D134" s="36"/>
      <c r="E134" s="37"/>
      <c r="F134" s="38"/>
      <c r="G134" s="39"/>
      <c r="H134" s="39"/>
      <c r="I134" s="39"/>
      <c r="J134" s="39"/>
      <c r="K134" s="39"/>
      <c r="L134" s="39"/>
      <c r="M134" s="39"/>
      <c r="N134" s="39"/>
      <c r="O134" s="40"/>
      <c r="P134" s="40"/>
      <c r="Q134" s="41"/>
      <c r="R134" s="40"/>
      <c r="S134" s="42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4"/>
      <c r="AG134" s="43"/>
      <c r="AH134" s="43"/>
      <c r="AI134" s="43"/>
      <c r="AJ134" s="42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24"/>
      <c r="BD134" s="29"/>
      <c r="BE134" s="30"/>
      <c r="BF134" s="30"/>
      <c r="BG134" s="30"/>
      <c r="BH134" s="31"/>
      <c r="BI134" s="32"/>
      <c r="BJ134" s="33"/>
      <c r="BK134" s="33"/>
      <c r="BL134" s="15"/>
    </row>
    <row r="135" spans="1:64" x14ac:dyDescent="0.3">
      <c r="A135" s="34" t="s">
        <v>20</v>
      </c>
      <c r="B135" s="35">
        <v>40633</v>
      </c>
      <c r="C135" s="15"/>
      <c r="D135" s="36">
        <v>0.04</v>
      </c>
      <c r="E135" s="37">
        <v>0.04</v>
      </c>
      <c r="F135" s="38">
        <v>20</v>
      </c>
      <c r="G135" s="39">
        <v>21</v>
      </c>
      <c r="H135" s="39">
        <v>482</v>
      </c>
      <c r="I135" s="39">
        <v>59</v>
      </c>
      <c r="J135" s="39">
        <v>727</v>
      </c>
      <c r="K135" s="39">
        <v>21</v>
      </c>
      <c r="L135" s="39">
        <v>492</v>
      </c>
      <c r="M135" s="39">
        <v>59</v>
      </c>
      <c r="N135" s="39">
        <v>719</v>
      </c>
      <c r="O135" s="40">
        <f t="shared" ref="O135:O180" si="44">IF(R135&lt;&gt;"",IF(R135&lt;1,G135,K135),"")</f>
        <v>21</v>
      </c>
      <c r="P135" s="40">
        <f t="shared" ref="P135:P180" si="45">IF(R135&lt;&gt;"",IF(R135&lt;1,J135,N135),"")</f>
        <v>727</v>
      </c>
      <c r="Q135" s="41" t="s">
        <v>23</v>
      </c>
      <c r="R135" s="40">
        <v>-6</v>
      </c>
      <c r="S135" s="42">
        <v>22738.866666666665</v>
      </c>
      <c r="T135" s="43">
        <v>798.17933333333337</v>
      </c>
      <c r="U135" s="43">
        <v>17.733666666666672</v>
      </c>
      <c r="V135" s="43">
        <v>15.598000000000004</v>
      </c>
      <c r="W135" s="43">
        <v>8.4783333333333335</v>
      </c>
      <c r="X135" s="43">
        <v>7.1196666666666637</v>
      </c>
      <c r="Y135" s="43">
        <v>115.76599999999999</v>
      </c>
      <c r="Z135" s="43">
        <v>2.4843333333333328</v>
      </c>
      <c r="AA135" s="43">
        <v>1.111E-2</v>
      </c>
      <c r="AB135" s="43">
        <v>68.724503333333345</v>
      </c>
      <c r="AC135" s="43">
        <v>5.896373333333333</v>
      </c>
      <c r="AD135" s="43">
        <v>2.2782499999999994</v>
      </c>
      <c r="AE135" s="43">
        <v>1.2383499999999998</v>
      </c>
      <c r="AF135" s="44">
        <v>97.795886666666675</v>
      </c>
      <c r="AG135" s="43">
        <v>0.49937333333333339</v>
      </c>
      <c r="AH135" s="43">
        <v>3.1793366666666665</v>
      </c>
      <c r="AI135" s="43">
        <v>2.4014000000000002</v>
      </c>
      <c r="AJ135" s="42">
        <v>3076</v>
      </c>
      <c r="AK135" s="45">
        <v>145.33332278820717</v>
      </c>
      <c r="AL135" s="45">
        <v>5.8413590372674227</v>
      </c>
      <c r="AM135" s="45">
        <v>1.8842968748697005E-2</v>
      </c>
      <c r="AN135" s="45">
        <v>5.9792745494692941E-2</v>
      </c>
      <c r="AO135" s="45">
        <v>4.3317857537154114E-2</v>
      </c>
      <c r="AP135" s="45">
        <v>2.3116397126108516E-2</v>
      </c>
      <c r="AQ135" s="45">
        <v>2.6893244889559007</v>
      </c>
      <c r="AR135" s="45">
        <v>2.4023455970813349E-2</v>
      </c>
      <c r="AS135" s="45">
        <v>7.5885576295203788E-5</v>
      </c>
      <c r="AT135" s="45">
        <v>0.53805718609163933</v>
      </c>
      <c r="AU135" s="45">
        <v>0.14400971215650837</v>
      </c>
      <c r="AV135" s="45">
        <v>1.3914188987232188E-2</v>
      </c>
      <c r="AW135" s="45">
        <v>9.3045317101306743E-3</v>
      </c>
      <c r="AX135" s="45">
        <v>1.3798893842055631E-2</v>
      </c>
      <c r="AY135" s="45">
        <v>4.9644205366153101E-3</v>
      </c>
      <c r="AZ135" s="45">
        <v>1.3339040014399365E-2</v>
      </c>
      <c r="BA135" s="45">
        <v>1.4670307802990435E-2</v>
      </c>
      <c r="BB135" s="45">
        <v>0.58722021951470349</v>
      </c>
      <c r="BC135" s="24">
        <v>79</v>
      </c>
      <c r="BD135" s="29">
        <v>46</v>
      </c>
      <c r="BE135" s="30">
        <f t="shared" ref="BE135:BE180" si="46">IF(BC135&lt;&gt;"",(459.67+BC135)/518.67,"")</f>
        <v>1.0385601634950934</v>
      </c>
      <c r="BF135" s="30">
        <v>0.91602014427657552</v>
      </c>
      <c r="BG135" s="30">
        <f t="shared" ref="BG135:BG180" si="47">IF(BF135&lt;&gt;"",1/(BF135*SQRT(BE135)),"")</f>
        <v>1.0712211668241636</v>
      </c>
      <c r="BH135" s="31">
        <f t="shared" ref="BH135:BH180" si="48">IF(BC135&lt;&gt;"",O135/SQRT(BE135),"")</f>
        <v>20.606463523514229</v>
      </c>
      <c r="BI135" s="32">
        <f t="shared" ref="BI135:BI180" si="49">IF(BC135&lt;&gt;"",P135*BG135,"")</f>
        <v>778.77778828116686</v>
      </c>
      <c r="BJ135" s="33">
        <f t="shared" ref="BJ135:BJ180" si="50">IF(BC135&lt;&gt;"",0.4054+0.009348*BH135-0.0000656*BH135^2+0.0000004007*BH135^3,"")</f>
        <v>0.57367987708181878</v>
      </c>
      <c r="BK135" s="33">
        <f t="shared" ref="BK135:BK180" si="51">IF(BC135&lt;&gt;"",BJ135*BE135,"")</f>
        <v>0.59580106693593882</v>
      </c>
      <c r="BL135" s="15"/>
    </row>
    <row r="136" spans="1:64" x14ac:dyDescent="0.3">
      <c r="A136" s="34" t="s">
        <v>24</v>
      </c>
      <c r="B136" s="35">
        <v>40631</v>
      </c>
      <c r="C136" s="15">
        <v>48600</v>
      </c>
      <c r="D136" s="36">
        <v>0.04</v>
      </c>
      <c r="E136" s="37">
        <v>0.04</v>
      </c>
      <c r="F136" s="38">
        <v>20</v>
      </c>
      <c r="G136" s="39">
        <v>21</v>
      </c>
      <c r="H136" s="39">
        <v>438</v>
      </c>
      <c r="I136" s="39">
        <v>58</v>
      </c>
      <c r="J136" s="39">
        <v>736</v>
      </c>
      <c r="K136" s="39">
        <v>21.5</v>
      </c>
      <c r="L136" s="39">
        <v>447</v>
      </c>
      <c r="M136" s="39">
        <v>58</v>
      </c>
      <c r="N136" s="39">
        <v>731</v>
      </c>
      <c r="O136" s="40">
        <f t="shared" si="44"/>
        <v>21</v>
      </c>
      <c r="P136" s="40">
        <f t="shared" si="45"/>
        <v>736</v>
      </c>
      <c r="Q136" s="41" t="s">
        <v>23</v>
      </c>
      <c r="R136" s="40">
        <v>-6</v>
      </c>
      <c r="S136" s="42">
        <v>26000.333333333332</v>
      </c>
      <c r="T136" s="43">
        <v>1170.23</v>
      </c>
      <c r="U136" s="43">
        <v>17.176666666666673</v>
      </c>
      <c r="V136" s="43">
        <v>15.774333333333324</v>
      </c>
      <c r="W136" s="43">
        <v>2.8306666666666667</v>
      </c>
      <c r="X136" s="43">
        <v>12.943666666666665</v>
      </c>
      <c r="Y136" s="43">
        <v>341.97333333333336</v>
      </c>
      <c r="Z136" s="43">
        <v>1.6283333333333336</v>
      </c>
      <c r="AA136" s="43">
        <v>1.2940000000000009E-2</v>
      </c>
      <c r="AB136" s="43">
        <v>86.42916000000001</v>
      </c>
      <c r="AC136" s="43">
        <v>14.987526666666668</v>
      </c>
      <c r="AD136" s="43">
        <v>1.9825466666666671</v>
      </c>
      <c r="AE136" s="43">
        <v>0.35576666666666662</v>
      </c>
      <c r="AF136" s="44">
        <v>96.470860000000002</v>
      </c>
      <c r="AG136" s="43">
        <v>0.28161000000000003</v>
      </c>
      <c r="AH136" s="43">
        <v>3.4830299999999998</v>
      </c>
      <c r="AI136" s="43">
        <v>2.0897199999999994</v>
      </c>
      <c r="AJ136" s="42">
        <v>3017.2666666666669</v>
      </c>
      <c r="AK136" s="45">
        <v>41.407423400732448</v>
      </c>
      <c r="AL136" s="45">
        <v>2.7798722371113911</v>
      </c>
      <c r="AM136" s="45">
        <v>6.0647843486305612E-3</v>
      </c>
      <c r="AN136" s="45">
        <v>1.1943352886058148E-2</v>
      </c>
      <c r="AO136" s="45">
        <v>8.9824861520204871E-2</v>
      </c>
      <c r="AP136" s="45">
        <v>9.057225476564737E-2</v>
      </c>
      <c r="AQ136" s="45">
        <v>1.9535614397422774</v>
      </c>
      <c r="AR136" s="45">
        <v>1.9666764075348016E-2</v>
      </c>
      <c r="AS136" s="45">
        <v>4.9827287912243677E-5</v>
      </c>
      <c r="AT136" s="45">
        <v>0.19891575690434146</v>
      </c>
      <c r="AU136" s="45">
        <v>9.2275946480383217E-2</v>
      </c>
      <c r="AV136" s="45">
        <v>3.2772710823376428E-3</v>
      </c>
      <c r="AW136" s="45">
        <v>1.1116044115673938E-2</v>
      </c>
      <c r="AX136" s="45">
        <v>1.3476098893200728E-2</v>
      </c>
      <c r="AY136" s="45">
        <v>3.3058307944266174E-3</v>
      </c>
      <c r="AZ136" s="45">
        <v>3.8410801282613401E-3</v>
      </c>
      <c r="BA136" s="45">
        <v>3.4693137550579861E-3</v>
      </c>
      <c r="BB136" s="45">
        <v>0.63968382994949191</v>
      </c>
      <c r="BC136" s="24">
        <v>44</v>
      </c>
      <c r="BD136" s="29">
        <v>39</v>
      </c>
      <c r="BE136" s="30">
        <f t="shared" si="46"/>
        <v>0.97107987737868018</v>
      </c>
      <c r="BF136" s="30">
        <v>0.91602014427657552</v>
      </c>
      <c r="BG136" s="30">
        <f t="shared" si="47"/>
        <v>1.10781565542814</v>
      </c>
      <c r="BH136" s="31">
        <f t="shared" si="48"/>
        <v>21.310410586859813</v>
      </c>
      <c r="BI136" s="32">
        <f t="shared" si="49"/>
        <v>815.35232239511106</v>
      </c>
      <c r="BJ136" s="33">
        <f t="shared" si="50"/>
        <v>0.57869643787366165</v>
      </c>
      <c r="BK136" s="33">
        <f t="shared" si="51"/>
        <v>0.5619604659298344</v>
      </c>
      <c r="BL136" s="15"/>
    </row>
    <row r="137" spans="1:64" x14ac:dyDescent="0.3">
      <c r="A137" s="34" t="s">
        <v>25</v>
      </c>
      <c r="B137" s="35">
        <v>40632</v>
      </c>
      <c r="C137" s="15"/>
      <c r="D137" s="36">
        <v>0.04</v>
      </c>
      <c r="E137" s="37">
        <v>0.04</v>
      </c>
      <c r="F137" s="38">
        <v>20</v>
      </c>
      <c r="G137" s="39">
        <v>21</v>
      </c>
      <c r="H137" s="39">
        <v>440</v>
      </c>
      <c r="I137" s="39">
        <v>58</v>
      </c>
      <c r="J137" s="39">
        <v>750</v>
      </c>
      <c r="K137" s="39">
        <v>21</v>
      </c>
      <c r="L137" s="39">
        <v>445</v>
      </c>
      <c r="M137" s="39">
        <v>58</v>
      </c>
      <c r="N137" s="39">
        <v>731</v>
      </c>
      <c r="O137" s="40">
        <f t="shared" si="44"/>
        <v>21</v>
      </c>
      <c r="P137" s="40">
        <f t="shared" si="45"/>
        <v>750</v>
      </c>
      <c r="Q137" s="41" t="s">
        <v>23</v>
      </c>
      <c r="R137" s="40">
        <v>-6</v>
      </c>
      <c r="S137" s="42">
        <v>23911.033333333333</v>
      </c>
      <c r="T137" s="43">
        <v>1028.6499999999996</v>
      </c>
      <c r="U137" s="43">
        <v>23.174000000000003</v>
      </c>
      <c r="V137" s="43">
        <v>15.215333333333328</v>
      </c>
      <c r="W137" s="43">
        <v>11.889666666666667</v>
      </c>
      <c r="X137" s="43">
        <v>3.3256666666666672</v>
      </c>
      <c r="Y137" s="43">
        <v>229.74733333333333</v>
      </c>
      <c r="Z137" s="43">
        <v>1.1600000000000001</v>
      </c>
      <c r="AA137" s="43">
        <v>1.1826666666666662E-2</v>
      </c>
      <c r="AB137" s="43">
        <v>83.147380000000027</v>
      </c>
      <c r="AC137" s="43">
        <v>10.998480000000001</v>
      </c>
      <c r="AD137" s="43">
        <v>2.0888366666666665</v>
      </c>
      <c r="AE137" s="43">
        <v>1.6322133333333333</v>
      </c>
      <c r="AF137" s="44">
        <v>96.946860000000001</v>
      </c>
      <c r="AG137" s="43">
        <v>0.21914999999999998</v>
      </c>
      <c r="AH137" s="43">
        <v>3.2940333333333336</v>
      </c>
      <c r="AI137" s="43">
        <v>2.2017600000000006</v>
      </c>
      <c r="AJ137" s="42">
        <v>3036.7333333333331</v>
      </c>
      <c r="AK137" s="45">
        <v>202.72479788663856</v>
      </c>
      <c r="AL137" s="45">
        <v>10.040014768537889</v>
      </c>
      <c r="AM137" s="45">
        <v>3.5680575223443992E-2</v>
      </c>
      <c r="AN137" s="45">
        <v>0.10578877240906094</v>
      </c>
      <c r="AO137" s="45">
        <v>0.13283340183730619</v>
      </c>
      <c r="AP137" s="45">
        <v>2.9087659823763563E-2</v>
      </c>
      <c r="AQ137" s="45">
        <v>2.0720570044952651</v>
      </c>
      <c r="AR137" s="45">
        <v>1.5756771943166721E-2</v>
      </c>
      <c r="AS137" s="45">
        <v>1.0148325268098511E-4</v>
      </c>
      <c r="AT137" s="45">
        <v>0.20880715967378685</v>
      </c>
      <c r="AU137" s="45">
        <v>3.931628950816269E-2</v>
      </c>
      <c r="AV137" s="45">
        <v>6.3112096951449441E-3</v>
      </c>
      <c r="AW137" s="45">
        <v>6.6451814709313477E-3</v>
      </c>
      <c r="AX137" s="45">
        <v>4.9705061145207171E-3</v>
      </c>
      <c r="AY137" s="45">
        <v>3.1855005561298288E-3</v>
      </c>
      <c r="AZ137" s="45">
        <v>1.8940402598010241E-2</v>
      </c>
      <c r="BA137" s="45">
        <v>6.6519688555473598E-3</v>
      </c>
      <c r="BB137" s="45">
        <v>0.52083045976218789</v>
      </c>
      <c r="BC137" s="24">
        <v>51</v>
      </c>
      <c r="BD137" s="29">
        <v>45</v>
      </c>
      <c r="BE137" s="30">
        <f t="shared" si="46"/>
        <v>0.9845759346019628</v>
      </c>
      <c r="BF137" s="30">
        <v>0.92078399346672102</v>
      </c>
      <c r="BG137" s="30">
        <f t="shared" si="47"/>
        <v>1.0945046996988232</v>
      </c>
      <c r="BH137" s="31">
        <f t="shared" si="48"/>
        <v>21.16385057339231</v>
      </c>
      <c r="BI137" s="32">
        <f t="shared" si="49"/>
        <v>820.87852477411741</v>
      </c>
      <c r="BJ137" s="33">
        <f t="shared" si="50"/>
        <v>0.57765529655308734</v>
      </c>
      <c r="BK137" s="33">
        <f t="shared" si="51"/>
        <v>0.56874550348152997</v>
      </c>
      <c r="BL137" s="15"/>
    </row>
    <row r="138" spans="1:64" x14ac:dyDescent="0.3">
      <c r="A138" s="34" t="s">
        <v>26</v>
      </c>
      <c r="B138" s="35">
        <v>40633</v>
      </c>
      <c r="C138" s="15"/>
      <c r="D138" s="36">
        <v>0.04</v>
      </c>
      <c r="E138" s="37">
        <v>0.04</v>
      </c>
      <c r="F138" s="38">
        <v>20</v>
      </c>
      <c r="G138" s="39">
        <v>21</v>
      </c>
      <c r="H138" s="39">
        <v>452</v>
      </c>
      <c r="I138" s="39">
        <v>59</v>
      </c>
      <c r="J138" s="39">
        <v>750</v>
      </c>
      <c r="K138" s="39">
        <v>21</v>
      </c>
      <c r="L138" s="39">
        <v>454</v>
      </c>
      <c r="M138" s="39">
        <v>59</v>
      </c>
      <c r="N138" s="39">
        <v>730</v>
      </c>
      <c r="O138" s="40">
        <f t="shared" si="44"/>
        <v>21</v>
      </c>
      <c r="P138" s="40">
        <f t="shared" si="45"/>
        <v>750</v>
      </c>
      <c r="Q138" s="41" t="s">
        <v>23</v>
      </c>
      <c r="R138" s="40">
        <v>-6</v>
      </c>
      <c r="S138" s="42">
        <v>24757.5</v>
      </c>
      <c r="T138" s="43">
        <v>1038.2066666666665</v>
      </c>
      <c r="U138" s="43">
        <v>19.65166666666666</v>
      </c>
      <c r="V138" s="43">
        <v>16.124000000000002</v>
      </c>
      <c r="W138" s="43">
        <v>11.462999999999997</v>
      </c>
      <c r="X138" s="43">
        <v>4.6610000000000005</v>
      </c>
      <c r="Y138" s="43">
        <v>202.72266666666667</v>
      </c>
      <c r="Z138" s="43">
        <v>2.0069999999999997</v>
      </c>
      <c r="AA138" s="43">
        <v>1.2226666666666662E-2</v>
      </c>
      <c r="AB138" s="43">
        <v>81.214383333333345</v>
      </c>
      <c r="AC138" s="43">
        <v>9.3996133333333365</v>
      </c>
      <c r="AD138" s="43">
        <v>2.1439499999999998</v>
      </c>
      <c r="AE138" s="43">
        <v>1.5241899999999995</v>
      </c>
      <c r="AF138" s="44">
        <v>97.152163333333334</v>
      </c>
      <c r="AG138" s="43">
        <v>0.36721999999999988</v>
      </c>
      <c r="AH138" s="43">
        <v>3.3738299999999994</v>
      </c>
      <c r="AI138" s="43">
        <v>2.2598466666666668</v>
      </c>
      <c r="AJ138" s="42">
        <v>3042.9</v>
      </c>
      <c r="AK138" s="45">
        <v>61.33556655104713</v>
      </c>
      <c r="AL138" s="45">
        <v>3.4026291390490422</v>
      </c>
      <c r="AM138" s="45">
        <v>7.914775938769332E-3</v>
      </c>
      <c r="AN138" s="45">
        <v>1.1325893433586578E-2</v>
      </c>
      <c r="AO138" s="45">
        <v>2.493439668271611E-2</v>
      </c>
      <c r="AP138" s="45">
        <v>1.6262925893598828E-2</v>
      </c>
      <c r="AQ138" s="45">
        <v>0.93012395663124536</v>
      </c>
      <c r="AR138" s="45">
        <v>3.3129838618631287E-2</v>
      </c>
      <c r="AS138" s="45">
        <v>4.4977644510880111E-5</v>
      </c>
      <c r="AT138" s="45">
        <v>0.1639481774374387</v>
      </c>
      <c r="AU138" s="45">
        <v>5.0394469683811831E-2</v>
      </c>
      <c r="AV138" s="45">
        <v>4.7213199498620925E-3</v>
      </c>
      <c r="AW138" s="45">
        <v>3.3108338360079738E-3</v>
      </c>
      <c r="AX138" s="45">
        <v>5.4390974995107205E-3</v>
      </c>
      <c r="AY138" s="45">
        <v>5.7991913823959252E-3</v>
      </c>
      <c r="AZ138" s="45">
        <v>5.7602771724500233E-3</v>
      </c>
      <c r="BA138" s="45">
        <v>4.9768937364954953E-3</v>
      </c>
      <c r="BB138" s="45">
        <v>0.30512857662936466</v>
      </c>
      <c r="BC138" s="24">
        <v>48</v>
      </c>
      <c r="BD138" s="29">
        <v>44</v>
      </c>
      <c r="BE138" s="30">
        <f t="shared" si="46"/>
        <v>0.97879191007769883</v>
      </c>
      <c r="BF138" s="30">
        <v>0.91874234381380149</v>
      </c>
      <c r="BG138" s="30">
        <f t="shared" si="47"/>
        <v>1.1001732507115463</v>
      </c>
      <c r="BH138" s="31">
        <f t="shared" si="48"/>
        <v>21.226290770159476</v>
      </c>
      <c r="BI138" s="32">
        <f t="shared" si="49"/>
        <v>825.12993803365964</v>
      </c>
      <c r="BJ138" s="33">
        <f t="shared" si="50"/>
        <v>0.57809907325092424</v>
      </c>
      <c r="BK138" s="33">
        <f t="shared" si="51"/>
        <v>0.56583869612141968</v>
      </c>
      <c r="BL138" s="15"/>
    </row>
    <row r="139" spans="1:64" x14ac:dyDescent="0.3">
      <c r="A139" s="34" t="s">
        <v>27</v>
      </c>
      <c r="B139" s="35">
        <v>40631</v>
      </c>
      <c r="C139" s="15">
        <v>62100</v>
      </c>
      <c r="D139" s="36">
        <v>0.04</v>
      </c>
      <c r="E139" s="37">
        <v>0.04</v>
      </c>
      <c r="F139" s="38">
        <v>20</v>
      </c>
      <c r="G139" s="39">
        <v>21.5</v>
      </c>
      <c r="H139" s="39">
        <v>455</v>
      </c>
      <c r="I139" s="39">
        <v>59</v>
      </c>
      <c r="J139" s="39">
        <v>765</v>
      </c>
      <c r="K139" s="39">
        <v>21</v>
      </c>
      <c r="L139" s="39">
        <v>471</v>
      </c>
      <c r="M139" s="39">
        <v>59</v>
      </c>
      <c r="N139" s="39">
        <v>743</v>
      </c>
      <c r="O139" s="40">
        <f t="shared" si="44"/>
        <v>21.5</v>
      </c>
      <c r="P139" s="40">
        <f t="shared" si="45"/>
        <v>765</v>
      </c>
      <c r="Q139" s="41" t="s">
        <v>23</v>
      </c>
      <c r="R139" s="40">
        <v>-6</v>
      </c>
      <c r="S139" s="42">
        <v>26735.4</v>
      </c>
      <c r="T139" s="43">
        <v>1082.0433333333335</v>
      </c>
      <c r="U139" s="43">
        <v>20.192333333333341</v>
      </c>
      <c r="V139" s="43">
        <v>17.638666666666666</v>
      </c>
      <c r="W139" s="43">
        <v>3.0370000000000004</v>
      </c>
      <c r="X139" s="43">
        <v>14.601666666666667</v>
      </c>
      <c r="Y139" s="43">
        <v>219.23866666666666</v>
      </c>
      <c r="Z139" s="43">
        <v>1.7319999999999998</v>
      </c>
      <c r="AA139" s="43">
        <v>1.3176666666666663E-2</v>
      </c>
      <c r="AB139" s="43">
        <v>78.418026666666677</v>
      </c>
      <c r="AC139" s="43">
        <v>9.4352866666666646</v>
      </c>
      <c r="AD139" s="43">
        <v>2.1768933333333331</v>
      </c>
      <c r="AE139" s="43">
        <v>0.37479000000000001</v>
      </c>
      <c r="AF139" s="44">
        <v>97.214283333333327</v>
      </c>
      <c r="AG139" s="43">
        <v>0.29415666666666662</v>
      </c>
      <c r="AH139" s="43">
        <v>3.553573333333333</v>
      </c>
      <c r="AI139" s="43">
        <v>2.2945800000000003</v>
      </c>
      <c r="AJ139" s="42">
        <v>3044.2</v>
      </c>
      <c r="AK139" s="45">
        <v>68.948056410495923</v>
      </c>
      <c r="AL139" s="45">
        <v>2.5640328327335884</v>
      </c>
      <c r="AM139" s="45">
        <v>9.352607356657848E-3</v>
      </c>
      <c r="AN139" s="45">
        <v>3.5499716689819757E-2</v>
      </c>
      <c r="AO139" s="45">
        <v>0.10286080316418869</v>
      </c>
      <c r="AP139" s="45">
        <v>6.9036888357044246E-2</v>
      </c>
      <c r="AQ139" s="45">
        <v>1.2301912756595617</v>
      </c>
      <c r="AR139" s="45">
        <v>3.1117131327758469E-2</v>
      </c>
      <c r="AS139" s="45">
        <v>4.3018306715207364E-5</v>
      </c>
      <c r="AT139" s="45">
        <v>0.19269194806886697</v>
      </c>
      <c r="AU139" s="45">
        <v>6.1017949497828371E-2</v>
      </c>
      <c r="AV139" s="45">
        <v>5.6264114448844405E-3</v>
      </c>
      <c r="AW139" s="45">
        <v>1.2256830607939565E-2</v>
      </c>
      <c r="AX139" s="45">
        <v>6.9773072235607631E-3</v>
      </c>
      <c r="AY139" s="45">
        <v>5.5052127857233551E-3</v>
      </c>
      <c r="AZ139" s="45">
        <v>6.3169139853927374E-3</v>
      </c>
      <c r="BA139" s="45">
        <v>5.9394879612117224E-3</v>
      </c>
      <c r="BB139" s="45">
        <v>0.40683810217248623</v>
      </c>
      <c r="BC139" s="24">
        <v>61</v>
      </c>
      <c r="BD139" s="29">
        <v>44</v>
      </c>
      <c r="BE139" s="30">
        <f t="shared" si="46"/>
        <v>1.0038560163495096</v>
      </c>
      <c r="BF139" s="30">
        <v>0.91602014427657552</v>
      </c>
      <c r="BG139" s="30">
        <f t="shared" si="47"/>
        <v>1.0895803504189809</v>
      </c>
      <c r="BH139" s="31">
        <f t="shared" si="48"/>
        <v>21.458667320521908</v>
      </c>
      <c r="BI139" s="32">
        <f t="shared" si="49"/>
        <v>833.52896807052036</v>
      </c>
      <c r="BJ139" s="33">
        <f t="shared" si="50"/>
        <v>0.57974788489194062</v>
      </c>
      <c r="BK139" s="33">
        <f t="shared" si="51"/>
        <v>0.58198340221467759</v>
      </c>
      <c r="BL139" s="15"/>
    </row>
    <row r="140" spans="1:64" x14ac:dyDescent="0.3">
      <c r="A140" s="16" t="s">
        <v>16</v>
      </c>
      <c r="B140" s="17">
        <v>40634</v>
      </c>
      <c r="C140" s="15">
        <v>69480</v>
      </c>
      <c r="D140" s="18">
        <v>0.04</v>
      </c>
      <c r="E140" s="19">
        <v>0.04</v>
      </c>
      <c r="F140" s="20">
        <v>20</v>
      </c>
      <c r="G140" s="21">
        <v>21</v>
      </c>
      <c r="H140" s="21">
        <v>478</v>
      </c>
      <c r="I140" s="21">
        <v>59</v>
      </c>
      <c r="J140" s="21">
        <v>770</v>
      </c>
      <c r="K140" s="21">
        <v>20.5</v>
      </c>
      <c r="L140" s="21">
        <v>490</v>
      </c>
      <c r="M140" s="21">
        <v>59</v>
      </c>
      <c r="N140" s="21">
        <v>765</v>
      </c>
      <c r="O140" s="22">
        <f t="shared" si="44"/>
        <v>21</v>
      </c>
      <c r="P140" s="22">
        <f t="shared" si="45"/>
        <v>770</v>
      </c>
      <c r="Q140" s="23" t="s">
        <v>23</v>
      </c>
      <c r="R140" s="22">
        <v>-6</v>
      </c>
      <c r="S140" s="25">
        <v>4946.8666666666668</v>
      </c>
      <c r="T140" s="26">
        <v>175.57266666666663</v>
      </c>
      <c r="U140" s="26">
        <v>11.857666666666663</v>
      </c>
      <c r="V140" s="26">
        <v>4.3779999999999992</v>
      </c>
      <c r="W140" s="26">
        <v>3.8443333333333327</v>
      </c>
      <c r="X140" s="26">
        <v>0.53366666666666651</v>
      </c>
      <c r="Y140" s="26" t="s">
        <v>18</v>
      </c>
      <c r="Z140" s="26">
        <v>0.60166666666666646</v>
      </c>
      <c r="AA140" s="26">
        <v>2.3766666666666663E-3</v>
      </c>
      <c r="AB140" s="26">
        <v>71.428723333333338</v>
      </c>
      <c r="AC140" s="26" t="s">
        <v>18</v>
      </c>
      <c r="AD140" s="26">
        <v>2.9697500000000003</v>
      </c>
      <c r="AE140" s="26">
        <v>2.6076533333333329</v>
      </c>
      <c r="AF140" s="26" t="s">
        <v>18</v>
      </c>
      <c r="AG140" s="26">
        <v>0.56180666666666679</v>
      </c>
      <c r="AH140" s="26">
        <v>1.4860266666666668</v>
      </c>
      <c r="AI140" s="26">
        <v>3.1302866666666662</v>
      </c>
      <c r="AJ140" s="25">
        <v>3162.1</v>
      </c>
      <c r="AK140" s="28">
        <v>47.098380771163079</v>
      </c>
      <c r="AL140" s="28">
        <v>1.6328796930448877</v>
      </c>
      <c r="AM140" s="28">
        <v>3.6073042120343762E-2</v>
      </c>
      <c r="AN140" s="28">
        <v>1.4479474176011801E-2</v>
      </c>
      <c r="AO140" s="28">
        <v>2.2234383645425272E-2</v>
      </c>
      <c r="AP140" s="28">
        <v>1.691425298447995E-2</v>
      </c>
      <c r="AQ140" s="26" t="s">
        <v>18</v>
      </c>
      <c r="AR140" s="28">
        <v>1.1472105098991166E-2</v>
      </c>
      <c r="AS140" s="28">
        <v>4.301830671520754E-5</v>
      </c>
      <c r="AT140" s="28">
        <v>0.23351576286355225</v>
      </c>
      <c r="AU140" s="26" t="s">
        <v>18</v>
      </c>
      <c r="AV140" s="28">
        <v>3.2926351987009037E-2</v>
      </c>
      <c r="AW140" s="28">
        <v>2.1884425785339282E-2</v>
      </c>
      <c r="AX140" s="28">
        <v>2.5329486020624719E-2</v>
      </c>
      <c r="AY140" s="28">
        <v>1.3832743097780558E-2</v>
      </c>
      <c r="AZ140" s="28">
        <v>4.4916730108926764E-3</v>
      </c>
      <c r="BA140" s="28">
        <v>3.4711488045009668E-2</v>
      </c>
      <c r="BB140" s="28">
        <v>1.6681602503026065</v>
      </c>
      <c r="BC140" s="24">
        <v>82</v>
      </c>
      <c r="BD140" s="29">
        <v>46</v>
      </c>
      <c r="BE140" s="30">
        <f t="shared" si="46"/>
        <v>1.0443441880193574</v>
      </c>
      <c r="BF140" s="30">
        <v>0.90989519531781671</v>
      </c>
      <c r="BG140" s="30">
        <f t="shared" si="47"/>
        <v>1.0754415242773592</v>
      </c>
      <c r="BH140" s="31">
        <f t="shared" si="48"/>
        <v>20.549320591490005</v>
      </c>
      <c r="BI140" s="32">
        <f t="shared" si="49"/>
        <v>828.08997369356655</v>
      </c>
      <c r="BJ140" s="33">
        <f t="shared" si="50"/>
        <v>0.57327089313426327</v>
      </c>
      <c r="BK140" s="33">
        <f t="shared" si="51"/>
        <v>0.59869212540543393</v>
      </c>
      <c r="BL140" s="15"/>
    </row>
    <row r="141" spans="1:64" x14ac:dyDescent="0.3">
      <c r="A141" s="16" t="s">
        <v>16</v>
      </c>
      <c r="B141" s="17">
        <v>40634</v>
      </c>
      <c r="C141" s="15"/>
      <c r="D141" s="18">
        <v>0.04</v>
      </c>
      <c r="E141" s="19">
        <v>0.04</v>
      </c>
      <c r="F141" s="20">
        <v>20</v>
      </c>
      <c r="G141" s="21">
        <v>21</v>
      </c>
      <c r="H141" s="21">
        <v>478</v>
      </c>
      <c r="I141" s="21">
        <v>59</v>
      </c>
      <c r="J141" s="21">
        <v>770</v>
      </c>
      <c r="K141" s="21">
        <v>20.5</v>
      </c>
      <c r="L141" s="21">
        <v>490</v>
      </c>
      <c r="M141" s="21">
        <v>59</v>
      </c>
      <c r="N141" s="21">
        <v>765</v>
      </c>
      <c r="O141" s="22">
        <f t="shared" si="44"/>
        <v>21</v>
      </c>
      <c r="P141" s="22">
        <f t="shared" si="45"/>
        <v>770</v>
      </c>
      <c r="Q141" s="23" t="s">
        <v>23</v>
      </c>
      <c r="R141" s="22">
        <v>-6</v>
      </c>
      <c r="S141" s="25">
        <v>9563.3666666666668</v>
      </c>
      <c r="T141" s="26">
        <v>341.68500000000006</v>
      </c>
      <c r="U141" s="26">
        <v>19.665333333333333</v>
      </c>
      <c r="V141" s="26">
        <v>7.4736666666666638</v>
      </c>
      <c r="W141" s="26">
        <v>7.2603333333333335</v>
      </c>
      <c r="X141" s="26">
        <v>0.21333333333333343</v>
      </c>
      <c r="Y141" s="26" t="s">
        <v>18</v>
      </c>
      <c r="Z141" s="26">
        <v>0.69166666666666654</v>
      </c>
      <c r="AA141" s="26">
        <v>4.6999999999999993E-3</v>
      </c>
      <c r="AB141" s="26">
        <v>70.092653333333331</v>
      </c>
      <c r="AC141" s="26" t="s">
        <v>18</v>
      </c>
      <c r="AD141" s="26">
        <v>2.5674566666666667</v>
      </c>
      <c r="AE141" s="26">
        <v>2.4941700000000009</v>
      </c>
      <c r="AF141" s="26" t="s">
        <v>18</v>
      </c>
      <c r="AG141" s="26">
        <v>0.3270366666666667</v>
      </c>
      <c r="AH141" s="26">
        <v>1.9235899999999999</v>
      </c>
      <c r="AI141" s="26">
        <v>2.7062400000000006</v>
      </c>
      <c r="AJ141" s="25">
        <v>3082.2</v>
      </c>
      <c r="AK141" s="28">
        <v>23.498324714092114</v>
      </c>
      <c r="AL141" s="28">
        <v>0.59149576613933674</v>
      </c>
      <c r="AM141" s="28">
        <v>6.2881022482989771E-3</v>
      </c>
      <c r="AN141" s="28">
        <v>1.0333518722845839E-2</v>
      </c>
      <c r="AO141" s="28">
        <v>1.5862193902556391E-2</v>
      </c>
      <c r="AP141" s="28">
        <v>9.2226607475482808E-3</v>
      </c>
      <c r="AQ141" s="26" t="s">
        <v>18</v>
      </c>
      <c r="AR141" s="28">
        <v>1.4874957741657324E-2</v>
      </c>
      <c r="AS141" s="28">
        <v>8.821895084505784E-19</v>
      </c>
      <c r="AT141" s="28">
        <v>0.12611613348987896</v>
      </c>
      <c r="AU141" s="26" t="s">
        <v>18</v>
      </c>
      <c r="AV141" s="28">
        <v>6.2400642864357189E-3</v>
      </c>
      <c r="AW141" s="28">
        <v>8.0355310104988815E-3</v>
      </c>
      <c r="AX141" s="28">
        <v>1.171205342381604E-2</v>
      </c>
      <c r="AY141" s="28">
        <v>7.0213704985679888E-3</v>
      </c>
      <c r="AZ141" s="28">
        <v>2.2319544551032402E-3</v>
      </c>
      <c r="BA141" s="28">
        <v>6.5727021682945178E-3</v>
      </c>
      <c r="BB141" s="28">
        <v>0.40683810217248617</v>
      </c>
      <c r="BC141" s="24">
        <v>85</v>
      </c>
      <c r="BD141" s="29">
        <v>44</v>
      </c>
      <c r="BE141" s="30">
        <f t="shared" si="46"/>
        <v>1.0501282125436213</v>
      </c>
      <c r="BF141" s="30">
        <v>0.90989519531781671</v>
      </c>
      <c r="BG141" s="30">
        <f t="shared" si="47"/>
        <v>1.0724757106323728</v>
      </c>
      <c r="BH141" s="31">
        <f t="shared" si="48"/>
        <v>20.4926504201886</v>
      </c>
      <c r="BI141" s="32">
        <f t="shared" si="49"/>
        <v>825.80629718692705</v>
      </c>
      <c r="BJ141" s="33">
        <f t="shared" si="50"/>
        <v>0.57286502905349412</v>
      </c>
      <c r="BK141" s="33">
        <f t="shared" si="51"/>
        <v>0.60158172898869544</v>
      </c>
      <c r="BL141" s="15"/>
    </row>
    <row r="142" spans="1:64" x14ac:dyDescent="0.3">
      <c r="A142" s="34" t="s">
        <v>28</v>
      </c>
      <c r="B142" s="35">
        <v>40631</v>
      </c>
      <c r="C142" s="15"/>
      <c r="D142" s="36">
        <v>0.04</v>
      </c>
      <c r="E142" s="37">
        <v>0.04</v>
      </c>
      <c r="F142" s="38">
        <v>20</v>
      </c>
      <c r="G142" s="39">
        <v>21.5</v>
      </c>
      <c r="H142" s="39">
        <v>469</v>
      </c>
      <c r="I142" s="39">
        <v>59</v>
      </c>
      <c r="J142" s="39">
        <v>780</v>
      </c>
      <c r="K142" s="39">
        <v>21</v>
      </c>
      <c r="L142" s="39">
        <v>478</v>
      </c>
      <c r="M142" s="39">
        <v>59</v>
      </c>
      <c r="N142" s="39">
        <v>755</v>
      </c>
      <c r="O142" s="40">
        <f t="shared" si="44"/>
        <v>21.5</v>
      </c>
      <c r="P142" s="40">
        <f t="shared" si="45"/>
        <v>780</v>
      </c>
      <c r="Q142" s="41" t="s">
        <v>23</v>
      </c>
      <c r="R142" s="40">
        <v>-6</v>
      </c>
      <c r="S142" s="42">
        <v>25885.533333333333</v>
      </c>
      <c r="T142" s="43">
        <v>972.3326666666668</v>
      </c>
      <c r="U142" s="43">
        <v>17.264333333333322</v>
      </c>
      <c r="V142" s="43">
        <v>18.59333333333333</v>
      </c>
      <c r="W142" s="43">
        <v>2.3230000000000004</v>
      </c>
      <c r="X142" s="43">
        <v>16.27033333333333</v>
      </c>
      <c r="Y142" s="43">
        <v>172.95266666666666</v>
      </c>
      <c r="Z142" s="43">
        <v>1.9816666666666665</v>
      </c>
      <c r="AA142" s="43">
        <v>1.2699999999999993E-2</v>
      </c>
      <c r="AB142" s="43">
        <v>73.124896666666672</v>
      </c>
      <c r="AC142" s="43">
        <v>7.7175233333333333</v>
      </c>
      <c r="AD142" s="43">
        <v>2.3792666666666666</v>
      </c>
      <c r="AE142" s="43">
        <v>0.29725999999999997</v>
      </c>
      <c r="AF142" s="44">
        <v>97.510406666666668</v>
      </c>
      <c r="AG142" s="43">
        <v>0.34896666666666659</v>
      </c>
      <c r="AH142" s="43">
        <v>3.4723166666666661</v>
      </c>
      <c r="AI142" s="43">
        <v>2.5078733333333338</v>
      </c>
      <c r="AJ142" s="42">
        <v>3058.8</v>
      </c>
      <c r="AK142" s="45">
        <v>47.107897671261497</v>
      </c>
      <c r="AL142" s="45">
        <v>1.688471933708755</v>
      </c>
      <c r="AM142" s="45">
        <v>1.0063019815944513E-2</v>
      </c>
      <c r="AN142" s="45">
        <v>2.6041522988109665E-2</v>
      </c>
      <c r="AO142" s="45">
        <v>4.3719324221044777E-2</v>
      </c>
      <c r="AP142" s="45">
        <v>4.7523738774705684E-2</v>
      </c>
      <c r="AQ142" s="45">
        <v>1.0600095423597153</v>
      </c>
      <c r="AR142" s="45">
        <v>2.7802670838376762E-2</v>
      </c>
      <c r="AS142" s="45">
        <v>7.0575160676046272E-18</v>
      </c>
      <c r="AT142" s="45">
        <v>0.10888103752873117</v>
      </c>
      <c r="AU142" s="45">
        <v>5.1534592890288909E-2</v>
      </c>
      <c r="AV142" s="45">
        <v>3.926772240643102E-3</v>
      </c>
      <c r="AW142" s="45">
        <v>5.28071311798726E-3</v>
      </c>
      <c r="AX142" s="45">
        <v>6.1982719134157753E-3</v>
      </c>
      <c r="AY142" s="45">
        <v>5.0572810831535728E-3</v>
      </c>
      <c r="AZ142" s="45">
        <v>4.3496399639616247E-3</v>
      </c>
      <c r="BA142" s="45">
        <v>4.1341248778607471E-3</v>
      </c>
      <c r="BB142" s="45">
        <v>0.40683810217248617</v>
      </c>
      <c r="BC142" s="24">
        <v>71</v>
      </c>
      <c r="BD142" s="29">
        <v>35</v>
      </c>
      <c r="BE142" s="30">
        <f t="shared" si="46"/>
        <v>1.0231360980970561</v>
      </c>
      <c r="BF142" s="30">
        <v>0.91397849462365588</v>
      </c>
      <c r="BG142" s="30">
        <f t="shared" si="47"/>
        <v>1.0816763119374264</v>
      </c>
      <c r="BH142" s="31">
        <f t="shared" si="48"/>
        <v>21.255521075974698</v>
      </c>
      <c r="BI142" s="32">
        <f t="shared" si="49"/>
        <v>843.70752331119263</v>
      </c>
      <c r="BJ142" s="33">
        <f t="shared" si="50"/>
        <v>0.57830671224824637</v>
      </c>
      <c r="BK142" s="33">
        <f t="shared" si="51"/>
        <v>0.59168647307300781</v>
      </c>
      <c r="BL142" s="15"/>
    </row>
    <row r="143" spans="1:64" x14ac:dyDescent="0.3">
      <c r="A143" s="34" t="s">
        <v>21</v>
      </c>
      <c r="B143" s="35">
        <v>40630</v>
      </c>
      <c r="C143" s="15">
        <v>72479.999999999985</v>
      </c>
      <c r="D143" s="36">
        <v>0.04</v>
      </c>
      <c r="E143" s="37">
        <v>0.04</v>
      </c>
      <c r="F143" s="38">
        <v>20</v>
      </c>
      <c r="G143" s="39">
        <v>21.5</v>
      </c>
      <c r="H143" s="39">
        <v>468</v>
      </c>
      <c r="I143" s="39"/>
      <c r="J143" s="39">
        <v>800</v>
      </c>
      <c r="K143" s="39">
        <v>21</v>
      </c>
      <c r="L143" s="39">
        <v>492</v>
      </c>
      <c r="M143" s="39"/>
      <c r="N143" s="39">
        <v>800</v>
      </c>
      <c r="O143" s="40">
        <f t="shared" si="44"/>
        <v>21.5</v>
      </c>
      <c r="P143" s="40">
        <f t="shared" si="45"/>
        <v>800</v>
      </c>
      <c r="Q143" s="41" t="s">
        <v>23</v>
      </c>
      <c r="R143" s="40">
        <v>-6</v>
      </c>
      <c r="S143" s="42">
        <v>26722.333333333332</v>
      </c>
      <c r="T143" s="43">
        <v>1068.98</v>
      </c>
      <c r="U143" s="43">
        <v>18.812333333333335</v>
      </c>
      <c r="V143" s="43">
        <v>16.772333333333329</v>
      </c>
      <c r="W143" s="43">
        <v>3.0763333333333325</v>
      </c>
      <c r="X143" s="43">
        <v>13.696</v>
      </c>
      <c r="Y143" s="43">
        <v>214.45933333333335</v>
      </c>
      <c r="Z143" s="43">
        <v>0.34266666666666656</v>
      </c>
      <c r="AA143" s="43">
        <v>1.3159999999999996E-2</v>
      </c>
      <c r="AB143" s="43">
        <v>77.558396666666695</v>
      </c>
      <c r="AC143" s="43">
        <v>9.2400266666666671</v>
      </c>
      <c r="AD143" s="43">
        <v>2.0722800000000006</v>
      </c>
      <c r="AE143" s="43">
        <v>0.38010000000000005</v>
      </c>
      <c r="AF143" s="44">
        <v>97.253996666666652</v>
      </c>
      <c r="AG143" s="43">
        <v>5.8259999999999985E-2</v>
      </c>
      <c r="AH143" s="43">
        <v>3.551740000000001</v>
      </c>
      <c r="AI143" s="43">
        <v>2.1843166666666662</v>
      </c>
      <c r="AJ143" s="42">
        <v>3046.3</v>
      </c>
      <c r="AK143" s="45">
        <v>118.98401322170427</v>
      </c>
      <c r="AL143" s="45">
        <v>5.2865085276915345</v>
      </c>
      <c r="AM143" s="45">
        <v>2.1922014338186992E-2</v>
      </c>
      <c r="AN143" s="45">
        <v>7.2048036338472579E-2</v>
      </c>
      <c r="AO143" s="45">
        <v>2.3559657706859218E-2</v>
      </c>
      <c r="AP143" s="45">
        <v>5.7451628829585058E-2</v>
      </c>
      <c r="AQ143" s="45">
        <v>1.8275741096949856</v>
      </c>
      <c r="AR143" s="45">
        <v>9.0718713931973467E-3</v>
      </c>
      <c r="AS143" s="45">
        <v>8.1367620434496865E-5</v>
      </c>
      <c r="AT143" s="45">
        <v>0.31915444805077425</v>
      </c>
      <c r="AU143" s="45">
        <v>0.10293993539357305</v>
      </c>
      <c r="AV143" s="45">
        <v>1.2286505072499345E-2</v>
      </c>
      <c r="AW143" s="45">
        <v>3.896682939505661E-3</v>
      </c>
      <c r="AX143" s="45">
        <v>1.5991322718863787E-2</v>
      </c>
      <c r="AY143" s="45">
        <v>1.4961098982314792E-3</v>
      </c>
      <c r="AZ143" s="45">
        <v>1.1037728401979349E-2</v>
      </c>
      <c r="BA143" s="45">
        <v>1.2962574332798795E-2</v>
      </c>
      <c r="BB143" s="45">
        <v>0.5959634332684377</v>
      </c>
      <c r="BC143" s="24">
        <v>63</v>
      </c>
      <c r="BD143" s="29">
        <v>42</v>
      </c>
      <c r="BE143" s="30">
        <f t="shared" si="46"/>
        <v>1.0077120326990188</v>
      </c>
      <c r="BF143" s="30">
        <v>0.91329794473934933</v>
      </c>
      <c r="BG143" s="30">
        <f t="shared" si="47"/>
        <v>1.090735121332236</v>
      </c>
      <c r="BH143" s="31">
        <f t="shared" si="48"/>
        <v>21.417572108206752</v>
      </c>
      <c r="BI143" s="32">
        <f t="shared" si="49"/>
        <v>872.58809706578882</v>
      </c>
      <c r="BJ143" s="33">
        <f t="shared" si="50"/>
        <v>0.57945661042772723</v>
      </c>
      <c r="BK143" s="33">
        <f t="shared" si="51"/>
        <v>0.58392539875500848</v>
      </c>
      <c r="BL143" s="15"/>
    </row>
    <row r="144" spans="1:64" x14ac:dyDescent="0.3">
      <c r="A144" s="34" t="s">
        <v>20</v>
      </c>
      <c r="B144" s="35">
        <v>40633</v>
      </c>
      <c r="C144" s="15"/>
      <c r="D144" s="36">
        <v>7.0000000000000007E-2</v>
      </c>
      <c r="E144" s="37">
        <v>7.0000000000000007E-2</v>
      </c>
      <c r="F144" s="38">
        <v>25</v>
      </c>
      <c r="G144" s="39">
        <v>25.5</v>
      </c>
      <c r="H144" s="39">
        <v>468</v>
      </c>
      <c r="I144" s="39">
        <v>63</v>
      </c>
      <c r="J144" s="39">
        <v>847</v>
      </c>
      <c r="K144" s="39">
        <v>25</v>
      </c>
      <c r="L144" s="39">
        <v>471</v>
      </c>
      <c r="M144" s="39">
        <v>63</v>
      </c>
      <c r="N144" s="39">
        <v>847</v>
      </c>
      <c r="O144" s="40">
        <f t="shared" si="44"/>
        <v>25.5</v>
      </c>
      <c r="P144" s="40">
        <f t="shared" si="45"/>
        <v>847</v>
      </c>
      <c r="Q144" s="41" t="s">
        <v>23</v>
      </c>
      <c r="R144" s="40">
        <v>-6</v>
      </c>
      <c r="S144" s="42">
        <v>22744.066666666666</v>
      </c>
      <c r="T144" s="43">
        <v>523.75500000000011</v>
      </c>
      <c r="U144" s="43">
        <v>17.874000000000002</v>
      </c>
      <c r="V144" s="43">
        <v>18.777333333333331</v>
      </c>
      <c r="W144" s="43">
        <v>10.122333333333332</v>
      </c>
      <c r="X144" s="43">
        <v>8.6549999999999994</v>
      </c>
      <c r="Y144" s="43">
        <v>60.768000000000008</v>
      </c>
      <c r="Z144" s="43">
        <v>2.4373333333333336</v>
      </c>
      <c r="AA144" s="43">
        <v>1.0960000000000001E-2</v>
      </c>
      <c r="AB144" s="43">
        <v>45.73302666666666</v>
      </c>
      <c r="AC144" s="43">
        <v>3.1382333333333325</v>
      </c>
      <c r="AD144" s="43">
        <v>2.781153333333334</v>
      </c>
      <c r="AE144" s="43">
        <v>1.49925</v>
      </c>
      <c r="AF144" s="44">
        <v>98.611830000000012</v>
      </c>
      <c r="AG144" s="43">
        <v>0.49683999999999995</v>
      </c>
      <c r="AH144" s="43">
        <v>3.1607733333333332</v>
      </c>
      <c r="AI144" s="43">
        <v>2.931496666666666</v>
      </c>
      <c r="AJ144" s="42">
        <v>3120.3</v>
      </c>
      <c r="AK144" s="45">
        <v>373.42607017328322</v>
      </c>
      <c r="AL144" s="45">
        <v>9.7491187046374925</v>
      </c>
      <c r="AM144" s="45">
        <v>5.7571544695454696E-2</v>
      </c>
      <c r="AN144" s="45">
        <v>0.21130029837186182</v>
      </c>
      <c r="AO144" s="45">
        <v>0.11245484406674511</v>
      </c>
      <c r="AP144" s="45">
        <v>9.9438076381764925E-2</v>
      </c>
      <c r="AQ144" s="45">
        <v>1.3196065244262356</v>
      </c>
      <c r="AR144" s="45">
        <v>5.1790914749343699E-2</v>
      </c>
      <c r="AS144" s="45">
        <v>1.8495106528950878E-4</v>
      </c>
      <c r="AT144" s="45">
        <v>0.17878190707912914</v>
      </c>
      <c r="AU144" s="45">
        <v>4.3648615203639669E-2</v>
      </c>
      <c r="AV144" s="45">
        <v>2.0377197082021358E-2</v>
      </c>
      <c r="AW144" s="45">
        <v>1.148038056560124E-2</v>
      </c>
      <c r="AX144" s="45">
        <v>6.1698460272519226E-3</v>
      </c>
      <c r="AY144" s="45">
        <v>7.184638785823442E-3</v>
      </c>
      <c r="AZ144" s="45">
        <v>3.4500554051856265E-2</v>
      </c>
      <c r="BA144" s="45">
        <v>2.1469601337919517E-2</v>
      </c>
      <c r="BB144" s="45">
        <v>0.9878573120474019</v>
      </c>
      <c r="BC144" s="24">
        <v>83</v>
      </c>
      <c r="BD144" s="29">
        <v>42</v>
      </c>
      <c r="BE144" s="30">
        <f t="shared" si="46"/>
        <v>1.0462721961941122</v>
      </c>
      <c r="BF144" s="30">
        <v>0.91602014427657552</v>
      </c>
      <c r="BG144" s="30">
        <f t="shared" si="47"/>
        <v>1.0672658995042714</v>
      </c>
      <c r="BH144" s="31">
        <f t="shared" si="48"/>
        <v>24.929745112756979</v>
      </c>
      <c r="BI144" s="32">
        <f t="shared" si="49"/>
        <v>903.97421688011787</v>
      </c>
      <c r="BJ144" s="33">
        <f t="shared" si="50"/>
        <v>0.60388167187674657</v>
      </c>
      <c r="BK144" s="33">
        <f t="shared" si="51"/>
        <v>0.63182460307585586</v>
      </c>
      <c r="BL144" s="15"/>
    </row>
    <row r="145" spans="1:64" x14ac:dyDescent="0.3">
      <c r="A145" s="34" t="s">
        <v>28</v>
      </c>
      <c r="B145" s="35">
        <v>40631</v>
      </c>
      <c r="C145" s="15"/>
      <c r="D145" s="36">
        <v>7.0000000000000007E-2</v>
      </c>
      <c r="E145" s="37">
        <v>7.0000000000000007E-2</v>
      </c>
      <c r="F145" s="38">
        <v>25</v>
      </c>
      <c r="G145" s="39">
        <v>24.5</v>
      </c>
      <c r="H145" s="39">
        <v>471</v>
      </c>
      <c r="I145" s="39">
        <v>62</v>
      </c>
      <c r="J145" s="39">
        <v>875</v>
      </c>
      <c r="K145" s="39">
        <v>25</v>
      </c>
      <c r="L145" s="39">
        <v>480</v>
      </c>
      <c r="M145" s="39">
        <v>65</v>
      </c>
      <c r="N145" s="39">
        <v>885</v>
      </c>
      <c r="O145" s="40">
        <f t="shared" si="44"/>
        <v>24.5</v>
      </c>
      <c r="P145" s="40">
        <f t="shared" si="45"/>
        <v>875</v>
      </c>
      <c r="Q145" s="41" t="s">
        <v>23</v>
      </c>
      <c r="R145" s="40">
        <v>-6</v>
      </c>
      <c r="S145" s="42">
        <v>25825.133333333335</v>
      </c>
      <c r="T145" s="43">
        <v>707.48800000000006</v>
      </c>
      <c r="U145" s="43">
        <v>17.350666666666669</v>
      </c>
      <c r="V145" s="43">
        <v>21.803666666666661</v>
      </c>
      <c r="W145" s="43">
        <v>3.8253333333333326</v>
      </c>
      <c r="X145" s="43">
        <v>17.978333333333339</v>
      </c>
      <c r="Y145" s="43">
        <v>91.677666666666667</v>
      </c>
      <c r="Z145" s="43">
        <v>1.7629999999999997</v>
      </c>
      <c r="AA145" s="43">
        <v>1.2506666666666671E-2</v>
      </c>
      <c r="AB145" s="43">
        <v>54.035353333333319</v>
      </c>
      <c r="AC145" s="43">
        <v>4.1536300000000015</v>
      </c>
      <c r="AD145" s="43">
        <v>2.8328966666666662</v>
      </c>
      <c r="AE145" s="43">
        <v>0.49701666666666661</v>
      </c>
      <c r="AF145" s="44">
        <v>98.315246666666653</v>
      </c>
      <c r="AG145" s="43">
        <v>0.31525666666666663</v>
      </c>
      <c r="AH145" s="43">
        <v>3.4515500000000001</v>
      </c>
      <c r="AI145" s="43">
        <v>2.9860333333333333</v>
      </c>
      <c r="AJ145" s="42">
        <v>3099</v>
      </c>
      <c r="AK145" s="45">
        <v>50.171246974796674</v>
      </c>
      <c r="AL145" s="45">
        <v>1.5131023166258462</v>
      </c>
      <c r="AM145" s="45">
        <v>7.8491525276487804E-3</v>
      </c>
      <c r="AN145" s="45">
        <v>1.6078113916950233E-2</v>
      </c>
      <c r="AO145" s="45">
        <v>1.008013865987463E-2</v>
      </c>
      <c r="AP145" s="45">
        <v>1.5554871358789621E-2</v>
      </c>
      <c r="AQ145" s="45">
        <v>0.88910525862891199</v>
      </c>
      <c r="AR145" s="45">
        <v>3.142039750401554E-2</v>
      </c>
      <c r="AS145" s="45">
        <v>2.5370813170246091E-5</v>
      </c>
      <c r="AT145" s="45">
        <v>9.3174022328016678E-2</v>
      </c>
      <c r="AU145" s="45">
        <v>3.9404954615833127E-2</v>
      </c>
      <c r="AV145" s="45">
        <v>6.3306851692880757E-3</v>
      </c>
      <c r="AW145" s="45">
        <v>1.883335876307913E-3</v>
      </c>
      <c r="AX145" s="45">
        <v>4.0534985598490994E-3</v>
      </c>
      <c r="AY145" s="45">
        <v>5.3574751730535355E-3</v>
      </c>
      <c r="AZ145" s="45">
        <v>4.5769098143043805E-3</v>
      </c>
      <c r="BA145" s="45">
        <v>6.6707975707470677E-3</v>
      </c>
      <c r="BB145" s="45">
        <v>0</v>
      </c>
      <c r="BC145" s="24">
        <v>71</v>
      </c>
      <c r="BD145" s="29">
        <v>34</v>
      </c>
      <c r="BE145" s="30">
        <f t="shared" si="46"/>
        <v>1.0231360980970561</v>
      </c>
      <c r="BF145" s="30">
        <v>0.91397849462365588</v>
      </c>
      <c r="BG145" s="30">
        <f t="shared" si="47"/>
        <v>1.0816763119374264</v>
      </c>
      <c r="BH145" s="31">
        <f t="shared" si="48"/>
        <v>24.221407737738609</v>
      </c>
      <c r="BI145" s="32">
        <f t="shared" si="49"/>
        <v>946.46677294524807</v>
      </c>
      <c r="BJ145" s="33">
        <f t="shared" si="50"/>
        <v>0.59902973532365789</v>
      </c>
      <c r="BK145" s="33">
        <f t="shared" si="51"/>
        <v>0.61288894604315958</v>
      </c>
      <c r="BL145" s="15"/>
    </row>
    <row r="146" spans="1:64" x14ac:dyDescent="0.3">
      <c r="A146" s="34" t="s">
        <v>25</v>
      </c>
      <c r="B146" s="35">
        <v>40632</v>
      </c>
      <c r="C146" s="15"/>
      <c r="D146" s="36">
        <v>7.0000000000000007E-2</v>
      </c>
      <c r="E146" s="37">
        <v>7.0000000000000007E-2</v>
      </c>
      <c r="F146" s="38">
        <v>25</v>
      </c>
      <c r="G146" s="39">
        <v>25</v>
      </c>
      <c r="H146" s="39">
        <v>437</v>
      </c>
      <c r="I146" s="39">
        <v>62</v>
      </c>
      <c r="J146" s="39">
        <v>878</v>
      </c>
      <c r="K146" s="39">
        <v>25</v>
      </c>
      <c r="L146" s="39">
        <v>433</v>
      </c>
      <c r="M146" s="39">
        <v>62</v>
      </c>
      <c r="N146" s="39">
        <v>875</v>
      </c>
      <c r="O146" s="40">
        <f t="shared" si="44"/>
        <v>25</v>
      </c>
      <c r="P146" s="40">
        <f t="shared" si="45"/>
        <v>878</v>
      </c>
      <c r="Q146" s="41" t="s">
        <v>23</v>
      </c>
      <c r="R146" s="40">
        <v>-6</v>
      </c>
      <c r="S146" s="42">
        <v>23874.533333333333</v>
      </c>
      <c r="T146" s="43">
        <v>679.70733333333339</v>
      </c>
      <c r="U146" s="43">
        <v>23.625666666666657</v>
      </c>
      <c r="V146" s="43">
        <v>18.059666666666672</v>
      </c>
      <c r="W146" s="43">
        <v>14.891999999999998</v>
      </c>
      <c r="X146" s="43">
        <v>3.1676666666666677</v>
      </c>
      <c r="Y146" s="43">
        <v>106.42033333333332</v>
      </c>
      <c r="Z146" s="43">
        <v>1.5426666666666669</v>
      </c>
      <c r="AA146" s="43">
        <v>1.1586666666666667E-2</v>
      </c>
      <c r="AB146" s="43">
        <v>56.100626666666656</v>
      </c>
      <c r="AC146" s="43">
        <v>5.2008433333333333</v>
      </c>
      <c r="AD146" s="43">
        <v>2.5309666666666666</v>
      </c>
      <c r="AE146" s="43">
        <v>2.0870299999999999</v>
      </c>
      <c r="AF146" s="44">
        <v>98.162006666666656</v>
      </c>
      <c r="AG146" s="43">
        <v>0.2975733333333333</v>
      </c>
      <c r="AH146" s="43">
        <v>3.2720966666666671</v>
      </c>
      <c r="AI146" s="43">
        <v>2.6677866666666672</v>
      </c>
      <c r="AJ146" s="42">
        <v>3096</v>
      </c>
      <c r="AK146" s="45">
        <v>86.052803890918071</v>
      </c>
      <c r="AL146" s="45">
        <v>2.0344175364544084</v>
      </c>
      <c r="AM146" s="45">
        <v>2.1444930810595876E-2</v>
      </c>
      <c r="AN146" s="45">
        <v>6.1053020108490959E-2</v>
      </c>
      <c r="AO146" s="45">
        <v>6.6405234525704349E-2</v>
      </c>
      <c r="AP146" s="45">
        <v>1.0063019815944532E-2</v>
      </c>
      <c r="AQ146" s="45">
        <v>0.71121791284013525</v>
      </c>
      <c r="AR146" s="45">
        <v>2.5988503205274752E-2</v>
      </c>
      <c r="AS146" s="45">
        <v>5.7134646372336601E-5</v>
      </c>
      <c r="AT146" s="45">
        <v>0.20544369970171072</v>
      </c>
      <c r="AU146" s="45">
        <v>4.149318750343732E-2</v>
      </c>
      <c r="AV146" s="45">
        <v>4.6700316275480394E-3</v>
      </c>
      <c r="AW146" s="45">
        <v>4.4834677157999502E-3</v>
      </c>
      <c r="AX146" s="45">
        <v>6.3041274565545664E-3</v>
      </c>
      <c r="AY146" s="45">
        <v>5.7372908020359593E-3</v>
      </c>
      <c r="AZ146" s="45">
        <v>7.8304218115709812E-3</v>
      </c>
      <c r="BA146" s="45">
        <v>4.9217836221220118E-3</v>
      </c>
      <c r="BB146" s="45">
        <v>0</v>
      </c>
      <c r="BC146" s="24">
        <v>53</v>
      </c>
      <c r="BD146" s="29">
        <v>44</v>
      </c>
      <c r="BE146" s="30">
        <f t="shared" si="46"/>
        <v>0.98843195095147229</v>
      </c>
      <c r="BF146" s="30">
        <v>0.92078399346672102</v>
      </c>
      <c r="BG146" s="30">
        <f t="shared" si="47"/>
        <v>1.0923677027176872</v>
      </c>
      <c r="BH146" s="31">
        <f t="shared" si="48"/>
        <v>25.145867391061497</v>
      </c>
      <c r="BI146" s="32">
        <f t="shared" si="49"/>
        <v>959.0988429861294</v>
      </c>
      <c r="BJ146" s="33">
        <f t="shared" si="50"/>
        <v>0.60535489771217443</v>
      </c>
      <c r="BK146" s="33">
        <f t="shared" si="51"/>
        <v>0.59835212256367354</v>
      </c>
      <c r="BL146" s="15"/>
    </row>
    <row r="147" spans="1:64" x14ac:dyDescent="0.3">
      <c r="A147" s="34" t="s">
        <v>24</v>
      </c>
      <c r="B147" s="35">
        <v>40631</v>
      </c>
      <c r="C147" s="15">
        <v>49440</v>
      </c>
      <c r="D147" s="36">
        <v>7.0000000000000007E-2</v>
      </c>
      <c r="E147" s="37">
        <v>7.0000000000000007E-2</v>
      </c>
      <c r="F147" s="38">
        <v>25</v>
      </c>
      <c r="G147" s="39">
        <v>25.5</v>
      </c>
      <c r="H147" s="39">
        <v>430</v>
      </c>
      <c r="I147" s="39">
        <v>62</v>
      </c>
      <c r="J147" s="39">
        <v>885</v>
      </c>
      <c r="K147" s="39">
        <v>25.5</v>
      </c>
      <c r="L147" s="39">
        <v>434</v>
      </c>
      <c r="M147" s="39">
        <v>62</v>
      </c>
      <c r="N147" s="39">
        <v>873</v>
      </c>
      <c r="O147" s="40">
        <f t="shared" si="44"/>
        <v>25.5</v>
      </c>
      <c r="P147" s="40">
        <f t="shared" si="45"/>
        <v>885</v>
      </c>
      <c r="Q147" s="41" t="s">
        <v>23</v>
      </c>
      <c r="R147" s="40">
        <v>-6</v>
      </c>
      <c r="S147" s="42">
        <v>25675.066666666666</v>
      </c>
      <c r="T147" s="43">
        <v>734.09933333333333</v>
      </c>
      <c r="U147" s="43">
        <v>17.278333333333325</v>
      </c>
      <c r="V147" s="43">
        <v>19.399666666666668</v>
      </c>
      <c r="W147" s="43">
        <v>3.0516666666666663</v>
      </c>
      <c r="X147" s="43">
        <v>16.347999999999999</v>
      </c>
      <c r="Y147" s="43">
        <v>148.19799999999995</v>
      </c>
      <c r="Z147" s="43">
        <v>1.3333333333333335</v>
      </c>
      <c r="AA147" s="43">
        <v>1.2500000000000006E-2</v>
      </c>
      <c r="AB147" s="43">
        <v>56.206476666666653</v>
      </c>
      <c r="AC147" s="43">
        <v>6.7298166666666672</v>
      </c>
      <c r="AD147" s="43">
        <v>2.5263333333333331</v>
      </c>
      <c r="AE147" s="43">
        <v>0.39739666666666668</v>
      </c>
      <c r="AF147" s="44">
        <v>98.006623333333351</v>
      </c>
      <c r="AG147" s="43">
        <v>0.23898000000000003</v>
      </c>
      <c r="AH147" s="43">
        <v>3.4346666666666659</v>
      </c>
      <c r="AI147" s="43">
        <v>2.6629100000000006</v>
      </c>
      <c r="AJ147" s="42">
        <v>3088.8</v>
      </c>
      <c r="AK147" s="45">
        <v>17.632128458062077</v>
      </c>
      <c r="AL147" s="45">
        <v>1.2441585809785856</v>
      </c>
      <c r="AM147" s="45">
        <v>5.3066863050526139E-3</v>
      </c>
      <c r="AN147" s="45">
        <v>2.2358109434191427E-2</v>
      </c>
      <c r="AO147" s="45">
        <v>2.7175462224706272E-2</v>
      </c>
      <c r="AP147" s="45">
        <v>4.8380674397659952E-2</v>
      </c>
      <c r="AQ147" s="45">
        <v>0.58417286058698459</v>
      </c>
      <c r="AR147" s="45">
        <v>3.6514837167011045E-2</v>
      </c>
      <c r="AS147" s="45">
        <v>5.2931370507034704E-18</v>
      </c>
      <c r="AT147" s="45">
        <v>8.0965142279673538E-2</v>
      </c>
      <c r="AU147" s="45">
        <v>2.596943937803035E-2</v>
      </c>
      <c r="AV147" s="45">
        <v>3.6538438270735745E-3</v>
      </c>
      <c r="AW147" s="45">
        <v>3.4206758087409806E-3</v>
      </c>
      <c r="AX147" s="45">
        <v>3.1918736615451893E-3</v>
      </c>
      <c r="AY147" s="45">
        <v>6.5235065671028891E-3</v>
      </c>
      <c r="AZ147" s="45">
        <v>1.6371407651932712E-3</v>
      </c>
      <c r="BA147" s="45">
        <v>3.8478251806299182E-3</v>
      </c>
      <c r="BB147" s="45">
        <v>0.40683810217248623</v>
      </c>
      <c r="BC147" s="24">
        <v>44</v>
      </c>
      <c r="BD147" s="29">
        <v>39</v>
      </c>
      <c r="BE147" s="30">
        <f t="shared" si="46"/>
        <v>0.97107987737868018</v>
      </c>
      <c r="BF147" s="30">
        <v>0.91602014427657552</v>
      </c>
      <c r="BG147" s="30">
        <f t="shared" si="47"/>
        <v>1.10781565542814</v>
      </c>
      <c r="BH147" s="31">
        <f t="shared" si="48"/>
        <v>25.876927141186915</v>
      </c>
      <c r="BI147" s="32">
        <f t="shared" si="49"/>
        <v>980.41685505390387</v>
      </c>
      <c r="BJ147" s="33">
        <f t="shared" si="50"/>
        <v>0.61031391186020301</v>
      </c>
      <c r="BK147" s="33">
        <f t="shared" si="51"/>
        <v>0.5926635586917085</v>
      </c>
      <c r="BL147" s="15"/>
    </row>
    <row r="148" spans="1:64" x14ac:dyDescent="0.3">
      <c r="A148" s="34" t="s">
        <v>26</v>
      </c>
      <c r="B148" s="35">
        <v>40633</v>
      </c>
      <c r="C148" s="15"/>
      <c r="D148" s="36">
        <v>7.0000000000000007E-2</v>
      </c>
      <c r="E148" s="37">
        <v>7.0000000000000007E-2</v>
      </c>
      <c r="F148" s="38">
        <v>25</v>
      </c>
      <c r="G148" s="39">
        <v>25</v>
      </c>
      <c r="H148" s="39">
        <v>450</v>
      </c>
      <c r="I148" s="39">
        <v>62</v>
      </c>
      <c r="J148" s="39">
        <v>885</v>
      </c>
      <c r="K148" s="39">
        <v>25</v>
      </c>
      <c r="L148" s="39">
        <v>452</v>
      </c>
      <c r="M148" s="39">
        <v>62</v>
      </c>
      <c r="N148" s="39">
        <v>860</v>
      </c>
      <c r="O148" s="40">
        <f t="shared" si="44"/>
        <v>25</v>
      </c>
      <c r="P148" s="40">
        <f t="shared" si="45"/>
        <v>885</v>
      </c>
      <c r="Q148" s="41" t="s">
        <v>23</v>
      </c>
      <c r="R148" s="40">
        <v>-6</v>
      </c>
      <c r="S148" s="42">
        <v>24591</v>
      </c>
      <c r="T148" s="43">
        <v>678.56333333333328</v>
      </c>
      <c r="U148" s="43">
        <v>19.747333333333337</v>
      </c>
      <c r="V148" s="43">
        <v>18.865999999999989</v>
      </c>
      <c r="W148" s="43">
        <v>13.079666666666663</v>
      </c>
      <c r="X148" s="43">
        <v>5.7863333333333342</v>
      </c>
      <c r="Y148" s="43">
        <v>109.86933333333336</v>
      </c>
      <c r="Z148" s="43">
        <v>2.1433333333333331</v>
      </c>
      <c r="AA148" s="43">
        <v>1.190666666666667E-2</v>
      </c>
      <c r="AB148" s="43">
        <v>54.399333333333331</v>
      </c>
      <c r="AC148" s="43">
        <v>5.2187633333333325</v>
      </c>
      <c r="AD148" s="43">
        <v>2.569843333333333</v>
      </c>
      <c r="AE148" s="43">
        <v>1.7816333333333334</v>
      </c>
      <c r="AF148" s="44">
        <v>98.200180000000003</v>
      </c>
      <c r="AG148" s="43">
        <v>0.4018166666666666</v>
      </c>
      <c r="AH148" s="43">
        <v>3.33616</v>
      </c>
      <c r="AI148" s="43">
        <v>2.7087433333333331</v>
      </c>
      <c r="AJ148" s="42">
        <v>3097.4333333333334</v>
      </c>
      <c r="AK148" s="45">
        <v>45.251023992985985</v>
      </c>
      <c r="AL148" s="45">
        <v>1.0888029913959625</v>
      </c>
      <c r="AM148" s="45">
        <v>8.2768198679477115E-3</v>
      </c>
      <c r="AN148" s="45">
        <v>2.8719811736968491E-2</v>
      </c>
      <c r="AO148" s="45">
        <v>6.9801854205850139E-2</v>
      </c>
      <c r="AP148" s="45">
        <v>6.5992859244499824E-2</v>
      </c>
      <c r="AQ148" s="45">
        <v>0.62392491443152531</v>
      </c>
      <c r="AR148" s="45">
        <v>7.7962561011931442E-2</v>
      </c>
      <c r="AS148" s="45">
        <v>2.5370813170246091E-5</v>
      </c>
      <c r="AT148" s="45">
        <v>9.3070523254414575E-2</v>
      </c>
      <c r="AU148" s="45">
        <v>3.3279801094951551E-2</v>
      </c>
      <c r="AV148" s="45">
        <v>3.8318702855208294E-3</v>
      </c>
      <c r="AW148" s="45">
        <v>8.4944336067127122E-3</v>
      </c>
      <c r="AX148" s="45">
        <v>4.8221042766789296E-3</v>
      </c>
      <c r="AY148" s="45">
        <v>1.4407543123328653E-2</v>
      </c>
      <c r="AZ148" s="45">
        <v>4.1447598824007354E-3</v>
      </c>
      <c r="BA148" s="45">
        <v>4.0429319621501014E-3</v>
      </c>
      <c r="BB148" s="45">
        <v>0.50400693299373078</v>
      </c>
      <c r="BC148" s="24">
        <v>50</v>
      </c>
      <c r="BD148" s="29">
        <v>45</v>
      </c>
      <c r="BE148" s="30">
        <f t="shared" si="46"/>
        <v>0.98264792642720811</v>
      </c>
      <c r="BF148" s="30">
        <v>0.91874234381380149</v>
      </c>
      <c r="BG148" s="30">
        <f t="shared" si="47"/>
        <v>1.0980125297094077</v>
      </c>
      <c r="BH148" s="31">
        <f t="shared" si="48"/>
        <v>25.219765127053563</v>
      </c>
      <c r="BI148" s="32">
        <f t="shared" si="49"/>
        <v>971.74108879282574</v>
      </c>
      <c r="BJ148" s="33">
        <f t="shared" si="50"/>
        <v>0.6058578720036466</v>
      </c>
      <c r="BK148" s="33">
        <f t="shared" si="51"/>
        <v>0.59534498163398419</v>
      </c>
      <c r="BL148" s="15"/>
    </row>
    <row r="149" spans="1:64" x14ac:dyDescent="0.3">
      <c r="A149" s="16" t="s">
        <v>16</v>
      </c>
      <c r="B149" s="17">
        <v>40634</v>
      </c>
      <c r="C149" s="15">
        <v>73620</v>
      </c>
      <c r="D149" s="18">
        <v>7.0000000000000007E-2</v>
      </c>
      <c r="E149" s="19">
        <v>7.0000000000000007E-2</v>
      </c>
      <c r="F149" s="20">
        <v>25</v>
      </c>
      <c r="G149" s="21">
        <v>25.5</v>
      </c>
      <c r="H149" s="21">
        <v>472</v>
      </c>
      <c r="I149" s="21">
        <v>66</v>
      </c>
      <c r="J149" s="21">
        <v>885</v>
      </c>
      <c r="K149" s="21">
        <v>25.5</v>
      </c>
      <c r="L149" s="21">
        <v>477</v>
      </c>
      <c r="M149" s="21">
        <v>68</v>
      </c>
      <c r="N149" s="21">
        <v>895</v>
      </c>
      <c r="O149" s="22">
        <f t="shared" si="44"/>
        <v>25.5</v>
      </c>
      <c r="P149" s="22">
        <f t="shared" si="45"/>
        <v>885</v>
      </c>
      <c r="Q149" s="23" t="s">
        <v>23</v>
      </c>
      <c r="R149" s="22">
        <v>-6</v>
      </c>
      <c r="S149" s="25">
        <v>9726.5</v>
      </c>
      <c r="T149" s="26">
        <v>219.72133333333332</v>
      </c>
      <c r="U149" s="26">
        <v>19.666333333333338</v>
      </c>
      <c r="V149" s="26">
        <v>9.1269999999999971</v>
      </c>
      <c r="W149" s="26">
        <v>8.9660000000000011</v>
      </c>
      <c r="X149" s="26">
        <v>0.16100000000000003</v>
      </c>
      <c r="Y149" s="26">
        <v>18.735999999999997</v>
      </c>
      <c r="Z149" s="26">
        <v>0.75366666666666682</v>
      </c>
      <c r="AA149" s="26">
        <v>4.6099999999999986E-3</v>
      </c>
      <c r="AB149" s="26">
        <v>45.770939999999996</v>
      </c>
      <c r="AC149" s="26">
        <v>2.2797399999999999</v>
      </c>
      <c r="AD149" s="26">
        <v>3.1847966666666663</v>
      </c>
      <c r="AE149" s="26">
        <v>3.1286166666666659</v>
      </c>
      <c r="AF149" s="27">
        <v>98.696786666666682</v>
      </c>
      <c r="AG149" s="26">
        <v>0.36200333333333329</v>
      </c>
      <c r="AH149" s="26">
        <v>1.9468333333333339</v>
      </c>
      <c r="AI149" s="26">
        <v>3.3569633333333333</v>
      </c>
      <c r="AJ149" s="25">
        <v>3183.5333333333333</v>
      </c>
      <c r="AK149" s="28">
        <v>35.31801337795654</v>
      </c>
      <c r="AL149" s="28">
        <v>1.8251966985832135</v>
      </c>
      <c r="AM149" s="28">
        <v>8.0871687784157594E-3</v>
      </c>
      <c r="AN149" s="28">
        <v>1.1188047809743902E-2</v>
      </c>
      <c r="AO149" s="28">
        <v>1.6103115997458246E-2</v>
      </c>
      <c r="AP149" s="28">
        <v>1.0938700673013828E-2</v>
      </c>
      <c r="AQ149" s="28">
        <v>0.2042243526295798</v>
      </c>
      <c r="AR149" s="28">
        <v>1.60781139169505E-2</v>
      </c>
      <c r="AS149" s="28">
        <v>3.0512857662936546E-5</v>
      </c>
      <c r="AT149" s="28">
        <v>0.24669664968558447</v>
      </c>
      <c r="AU149" s="28">
        <v>2.161869561282552E-2</v>
      </c>
      <c r="AV149" s="28">
        <v>1.1754866441498668E-2</v>
      </c>
      <c r="AW149" s="28">
        <v>1.1149210064281259E-2</v>
      </c>
      <c r="AX149" s="28">
        <v>7.3738462958893155E-3</v>
      </c>
      <c r="AY149" s="28">
        <v>7.8903032297543054E-3</v>
      </c>
      <c r="AZ149" s="28">
        <v>3.3981063015717568E-3</v>
      </c>
      <c r="BA149" s="28">
        <v>1.2389385983876334E-2</v>
      </c>
      <c r="BB149" s="28">
        <v>0.77607915226136093</v>
      </c>
      <c r="BC149" s="24">
        <v>87</v>
      </c>
      <c r="BD149" s="29">
        <v>44</v>
      </c>
      <c r="BE149" s="30">
        <f t="shared" si="46"/>
        <v>1.0539842288931307</v>
      </c>
      <c r="BF149" s="30">
        <v>0.90989519531781671</v>
      </c>
      <c r="BG149" s="30">
        <f t="shared" si="47"/>
        <v>1.0705120791435037</v>
      </c>
      <c r="BH149" s="31">
        <f t="shared" si="48"/>
        <v>24.838371832230191</v>
      </c>
      <c r="BI149" s="32">
        <f t="shared" si="49"/>
        <v>947.40319004200069</v>
      </c>
      <c r="BJ149" s="33">
        <f t="shared" si="50"/>
        <v>0.6032578141923236</v>
      </c>
      <c r="BK149" s="33">
        <f t="shared" si="51"/>
        <v>0.63582422211525169</v>
      </c>
      <c r="BL149" s="15"/>
    </row>
    <row r="150" spans="1:64" x14ac:dyDescent="0.3">
      <c r="A150" s="34" t="s">
        <v>27</v>
      </c>
      <c r="B150" s="35">
        <v>40631</v>
      </c>
      <c r="C150" s="15"/>
      <c r="D150" s="36">
        <v>7.0000000000000007E-2</v>
      </c>
      <c r="E150" s="37">
        <v>7.0000000000000007E-2</v>
      </c>
      <c r="F150" s="38">
        <v>25</v>
      </c>
      <c r="G150" s="39">
        <v>25</v>
      </c>
      <c r="H150" s="39">
        <v>449</v>
      </c>
      <c r="I150" s="39">
        <v>62</v>
      </c>
      <c r="J150" s="39">
        <v>890</v>
      </c>
      <c r="K150" s="39">
        <v>25</v>
      </c>
      <c r="L150" s="39">
        <v>465</v>
      </c>
      <c r="M150" s="39">
        <v>63</v>
      </c>
      <c r="N150" s="39">
        <v>875</v>
      </c>
      <c r="O150" s="40">
        <f t="shared" si="44"/>
        <v>25</v>
      </c>
      <c r="P150" s="40">
        <f t="shared" si="45"/>
        <v>890</v>
      </c>
      <c r="Q150" s="41" t="s">
        <v>23</v>
      </c>
      <c r="R150" s="40">
        <v>-6</v>
      </c>
      <c r="S150" s="42">
        <v>26390.366666666665</v>
      </c>
      <c r="T150" s="43">
        <v>701.35266666666701</v>
      </c>
      <c r="U150" s="43">
        <v>20.323666666666657</v>
      </c>
      <c r="V150" s="43">
        <v>20.160000000000004</v>
      </c>
      <c r="W150" s="43">
        <v>3.3566666666666665</v>
      </c>
      <c r="X150" s="43">
        <v>16.803333333333338</v>
      </c>
      <c r="Y150" s="43">
        <v>109.10033333333335</v>
      </c>
      <c r="Z150" s="43">
        <v>1.68</v>
      </c>
      <c r="AA150" s="43">
        <v>1.2789999999999996E-2</v>
      </c>
      <c r="AB150" s="43">
        <v>52.416846666666672</v>
      </c>
      <c r="AC150" s="43">
        <v>4.8393033333333326</v>
      </c>
      <c r="AD150" s="43">
        <v>2.5644</v>
      </c>
      <c r="AE150" s="43">
        <v>0.42697999999999986</v>
      </c>
      <c r="AF150" s="44">
        <v>98.284700000000001</v>
      </c>
      <c r="AG150" s="43">
        <v>0.29411666666666664</v>
      </c>
      <c r="AH150" s="43">
        <v>3.4999366666666663</v>
      </c>
      <c r="AI150" s="43">
        <v>2.7030200000000009</v>
      </c>
      <c r="AJ150" s="42">
        <v>3099</v>
      </c>
      <c r="AK150" s="45">
        <v>53.714753212327217</v>
      </c>
      <c r="AL150" s="45">
        <v>1.4421581846132876</v>
      </c>
      <c r="AM150" s="45">
        <v>1.5421286974634629E-2</v>
      </c>
      <c r="AN150" s="45">
        <v>0.10375701056497041</v>
      </c>
      <c r="AO150" s="45">
        <v>4.4204332236849254E-2</v>
      </c>
      <c r="AP150" s="45">
        <v>6.5775654931055055E-2</v>
      </c>
      <c r="AQ150" s="45">
        <v>0.79885902831881761</v>
      </c>
      <c r="AR150" s="45">
        <v>4.0257789993644877E-2</v>
      </c>
      <c r="AS150" s="45">
        <v>3.0512857662936824E-5</v>
      </c>
      <c r="AT150" s="45">
        <v>0.11984723532936432</v>
      </c>
      <c r="AU150" s="45">
        <v>3.4563270153128801E-2</v>
      </c>
      <c r="AV150" s="45">
        <v>1.5623920652375436E-2</v>
      </c>
      <c r="AW150" s="45">
        <v>6.192732113896318E-3</v>
      </c>
      <c r="AX150" s="45">
        <v>2.8478667152076319E-3</v>
      </c>
      <c r="AY150" s="45">
        <v>6.7372399615013403E-3</v>
      </c>
      <c r="AZ150" s="45">
        <v>4.8497055248912426E-3</v>
      </c>
      <c r="BA150" s="45">
        <v>1.6479902075370242E-2</v>
      </c>
      <c r="BB150" s="45">
        <v>0</v>
      </c>
      <c r="BC150" s="24">
        <v>62</v>
      </c>
      <c r="BD150" s="29">
        <v>43</v>
      </c>
      <c r="BE150" s="30">
        <f t="shared" si="46"/>
        <v>1.0057840245242642</v>
      </c>
      <c r="BF150" s="30">
        <v>0.91602014427657552</v>
      </c>
      <c r="BG150" s="30">
        <f t="shared" si="47"/>
        <v>1.0885355299278088</v>
      </c>
      <c r="BH150" s="31">
        <f t="shared" si="48"/>
        <v>24.928011829366248</v>
      </c>
      <c r="BI150" s="32">
        <f t="shared" si="49"/>
        <v>968.79662163574983</v>
      </c>
      <c r="BJ150" s="33">
        <f t="shared" si="50"/>
        <v>0.60386984330096605</v>
      </c>
      <c r="BK150" s="33">
        <f t="shared" si="51"/>
        <v>0.60736264128408246</v>
      </c>
      <c r="BL150" s="15"/>
    </row>
    <row r="151" spans="1:64" x14ac:dyDescent="0.3">
      <c r="A151" s="34" t="s">
        <v>20</v>
      </c>
      <c r="B151" s="35">
        <v>40633</v>
      </c>
      <c r="C151" s="15"/>
      <c r="D151" s="36">
        <v>7.0000000000000007E-2</v>
      </c>
      <c r="E151" s="37">
        <v>7.0000000000000007E-2</v>
      </c>
      <c r="F151" s="38">
        <v>25</v>
      </c>
      <c r="G151" s="39">
        <v>25.5</v>
      </c>
      <c r="H151" s="39">
        <v>468</v>
      </c>
      <c r="I151" s="39">
        <v>62</v>
      </c>
      <c r="J151" s="39">
        <v>907</v>
      </c>
      <c r="K151" s="39">
        <v>25.5</v>
      </c>
      <c r="L151" s="39">
        <v>465</v>
      </c>
      <c r="M151" s="39">
        <v>64</v>
      </c>
      <c r="N151" s="39">
        <v>926</v>
      </c>
      <c r="O151" s="40">
        <f t="shared" si="44"/>
        <v>25.5</v>
      </c>
      <c r="P151" s="40">
        <f t="shared" si="45"/>
        <v>907</v>
      </c>
      <c r="Q151" s="41" t="s">
        <v>23</v>
      </c>
      <c r="R151" s="40">
        <v>-6</v>
      </c>
      <c r="S151" s="42">
        <v>22373.633333333335</v>
      </c>
      <c r="T151" s="43">
        <v>529.33300000000008</v>
      </c>
      <c r="U151" s="43">
        <v>17.817</v>
      </c>
      <c r="V151" s="43">
        <v>18.564666666666668</v>
      </c>
      <c r="W151" s="43">
        <v>10.60166666666667</v>
      </c>
      <c r="X151" s="43">
        <v>7.9630000000000001</v>
      </c>
      <c r="Y151" s="43">
        <v>55.510666666666673</v>
      </c>
      <c r="Z151" s="43">
        <v>2.4543333333333339</v>
      </c>
      <c r="AA151" s="43">
        <v>1.0786666666666663E-2</v>
      </c>
      <c r="AB151" s="43">
        <v>46.977273333333329</v>
      </c>
      <c r="AC151" s="43">
        <v>2.9130566666666664</v>
      </c>
      <c r="AD151" s="43">
        <v>2.79352</v>
      </c>
      <c r="AE151" s="43">
        <v>1.5953333333333328</v>
      </c>
      <c r="AF151" s="44">
        <v>98.605109999999996</v>
      </c>
      <c r="AG151" s="43">
        <v>0.50834000000000001</v>
      </c>
      <c r="AH151" s="43">
        <v>3.1283500000000002</v>
      </c>
      <c r="AI151" s="43">
        <v>2.9445233333333336</v>
      </c>
      <c r="AJ151" s="42">
        <v>3119.7</v>
      </c>
      <c r="AK151" s="45">
        <v>216.51017071492518</v>
      </c>
      <c r="AL151" s="45">
        <v>7.4286983822913397</v>
      </c>
      <c r="AM151" s="45">
        <v>2.2460693636232269E-2</v>
      </c>
      <c r="AN151" s="45">
        <v>0.12439462604351395</v>
      </c>
      <c r="AO151" s="45">
        <v>4.227033959167377E-2</v>
      </c>
      <c r="AP151" s="45">
        <v>9.5019054350318738E-2</v>
      </c>
      <c r="AQ151" s="45">
        <v>1.9646302334082202</v>
      </c>
      <c r="AR151" s="45">
        <v>2.2542424881547892E-2</v>
      </c>
      <c r="AS151" s="45">
        <v>1.0416609195243767E-4</v>
      </c>
      <c r="AT151" s="45">
        <v>0.47464984984099368</v>
      </c>
      <c r="AU151" s="45">
        <v>0.11003071885594645</v>
      </c>
      <c r="AV151" s="45">
        <v>1.431556664180157E-2</v>
      </c>
      <c r="AW151" s="45">
        <v>1.1217392079154211E-2</v>
      </c>
      <c r="AX151" s="45">
        <v>1.2495001759323637E-2</v>
      </c>
      <c r="AY151" s="45">
        <v>5.9509836915044327E-3</v>
      </c>
      <c r="AZ151" s="45">
        <v>2.0055332939404091E-2</v>
      </c>
      <c r="BA151" s="45">
        <v>1.5093151754522922E-2</v>
      </c>
      <c r="BB151" s="45">
        <v>0.74971258860795553</v>
      </c>
      <c r="BC151" s="24">
        <v>80</v>
      </c>
      <c r="BD151" s="29">
        <v>47</v>
      </c>
      <c r="BE151" s="30">
        <f t="shared" si="46"/>
        <v>1.0404881716698482</v>
      </c>
      <c r="BF151" s="30">
        <v>0.91602014427657552</v>
      </c>
      <c r="BG151" s="30">
        <f t="shared" si="47"/>
        <v>1.070228228671124</v>
      </c>
      <c r="BH151" s="31">
        <f t="shared" si="48"/>
        <v>24.998940719122764</v>
      </c>
      <c r="BI151" s="32">
        <f t="shared" si="49"/>
        <v>970.69700340470945</v>
      </c>
      <c r="BJ151" s="33">
        <f t="shared" si="50"/>
        <v>0.60435371389278547</v>
      </c>
      <c r="BK151" s="33">
        <f t="shared" si="51"/>
        <v>0.62882289081018694</v>
      </c>
      <c r="BL151" s="15"/>
    </row>
    <row r="152" spans="1:64" x14ac:dyDescent="0.3">
      <c r="A152" s="16" t="s">
        <v>16</v>
      </c>
      <c r="B152" s="17">
        <v>40634</v>
      </c>
      <c r="C152" s="15"/>
      <c r="D152" s="18">
        <v>7.0000000000000007E-2</v>
      </c>
      <c r="E152" s="19">
        <v>7.0000000000000007E-2</v>
      </c>
      <c r="F152" s="20">
        <v>25</v>
      </c>
      <c r="G152" s="21">
        <v>25</v>
      </c>
      <c r="H152" s="21">
        <v>486</v>
      </c>
      <c r="I152" s="21">
        <v>61</v>
      </c>
      <c r="J152" s="21">
        <v>935</v>
      </c>
      <c r="K152" s="21">
        <v>25</v>
      </c>
      <c r="L152" s="21">
        <v>489</v>
      </c>
      <c r="M152" s="21">
        <v>61</v>
      </c>
      <c r="N152" s="21">
        <v>935</v>
      </c>
      <c r="O152" s="22">
        <f t="shared" si="44"/>
        <v>25</v>
      </c>
      <c r="P152" s="22">
        <f t="shared" si="45"/>
        <v>935</v>
      </c>
      <c r="Q152" s="23" t="s">
        <v>23</v>
      </c>
      <c r="R152" s="22">
        <v>-6</v>
      </c>
      <c r="S152" s="25">
        <v>9966.1</v>
      </c>
      <c r="T152" s="26">
        <v>247.48800000000003</v>
      </c>
      <c r="U152" s="26">
        <v>19.648999999999994</v>
      </c>
      <c r="V152" s="26">
        <v>9.2840000000000042</v>
      </c>
      <c r="W152" s="26">
        <v>8.8923333333333332</v>
      </c>
      <c r="X152" s="26">
        <v>0.3916666666666665</v>
      </c>
      <c r="Y152" s="26" t="s">
        <v>18</v>
      </c>
      <c r="Z152" s="26">
        <v>0.76733333333333342</v>
      </c>
      <c r="AA152" s="26">
        <v>4.7999999999999996E-3</v>
      </c>
      <c r="AB152" s="26">
        <v>49.290416666666673</v>
      </c>
      <c r="AC152" s="26" t="s">
        <v>18</v>
      </c>
      <c r="AD152" s="26">
        <v>3.0974133333333338</v>
      </c>
      <c r="AE152" s="26">
        <v>2.966746666666666</v>
      </c>
      <c r="AF152" s="26" t="s">
        <v>18</v>
      </c>
      <c r="AG152" s="26">
        <v>0.35237666666666667</v>
      </c>
      <c r="AH152" s="26">
        <v>1.9537</v>
      </c>
      <c r="AI152" s="26">
        <v>3.2648433333333324</v>
      </c>
      <c r="AJ152" s="25">
        <v>3118.7</v>
      </c>
      <c r="AK152" s="28">
        <v>18.067593393363314</v>
      </c>
      <c r="AL152" s="28">
        <v>0.68942454763417504</v>
      </c>
      <c r="AM152" s="28">
        <v>6.6176357899385627E-3</v>
      </c>
      <c r="AN152" s="28">
        <v>1.3025174563659541E-2</v>
      </c>
      <c r="AO152" s="28">
        <v>2.0288154065914922E-2</v>
      </c>
      <c r="AP152" s="28">
        <v>3.0181443640587963E-2</v>
      </c>
      <c r="AQ152" s="26" t="s">
        <v>18</v>
      </c>
      <c r="AR152" s="28">
        <v>1.7991057804352163E-2</v>
      </c>
      <c r="AS152" s="28">
        <v>0</v>
      </c>
      <c r="AT152" s="28">
        <v>0.12530416808801642</v>
      </c>
      <c r="AU152" s="26" t="s">
        <v>18</v>
      </c>
      <c r="AV152" s="28">
        <v>7.2686731385722923E-3</v>
      </c>
      <c r="AW152" s="28">
        <v>9.8172871220506552E-3</v>
      </c>
      <c r="AX152" s="28">
        <v>7.1360538372271147E-3</v>
      </c>
      <c r="AY152" s="28">
        <v>8.1346717854791969E-3</v>
      </c>
      <c r="AZ152" s="28">
        <v>1.7146428199481894E-3</v>
      </c>
      <c r="BA152" s="28">
        <v>7.6645031929931601E-3</v>
      </c>
      <c r="BB152" s="28">
        <v>0.46609159969939901</v>
      </c>
      <c r="BC152" s="24">
        <v>86</v>
      </c>
      <c r="BD152" s="29">
        <v>44</v>
      </c>
      <c r="BE152" s="30">
        <f t="shared" si="46"/>
        <v>1.0520562207183761</v>
      </c>
      <c r="BF152" s="30">
        <v>0.90989519531781671</v>
      </c>
      <c r="BG152" s="30">
        <f t="shared" si="47"/>
        <v>1.0714925454238557</v>
      </c>
      <c r="BH152" s="31">
        <f t="shared" si="48"/>
        <v>24.373647972500592</v>
      </c>
      <c r="BI152" s="32">
        <f t="shared" si="49"/>
        <v>1001.8455299713052</v>
      </c>
      <c r="BJ152" s="33">
        <f t="shared" si="50"/>
        <v>0.60007560294241358</v>
      </c>
      <c r="BK152" s="33">
        <f t="shared" si="51"/>
        <v>0.63131327097689649</v>
      </c>
      <c r="BL152" s="15"/>
    </row>
    <row r="153" spans="1:64" x14ac:dyDescent="0.3">
      <c r="A153" s="34" t="s">
        <v>28</v>
      </c>
      <c r="B153" s="35">
        <v>40631</v>
      </c>
      <c r="C153" s="15">
        <v>75900.000000000015</v>
      </c>
      <c r="D153" s="36">
        <v>0.3</v>
      </c>
      <c r="E153" s="37">
        <v>0.3</v>
      </c>
      <c r="F153" s="38">
        <v>52.5</v>
      </c>
      <c r="G153" s="39">
        <v>52</v>
      </c>
      <c r="H153" s="39">
        <v>512</v>
      </c>
      <c r="I153" s="39">
        <v>81</v>
      </c>
      <c r="J153" s="39">
        <v>2131</v>
      </c>
      <c r="K153" s="39">
        <v>52</v>
      </c>
      <c r="L153" s="39">
        <v>493</v>
      </c>
      <c r="M153" s="39">
        <v>81</v>
      </c>
      <c r="N153" s="39">
        <v>2121</v>
      </c>
      <c r="O153" s="40">
        <f t="shared" si="44"/>
        <v>52</v>
      </c>
      <c r="P153" s="40">
        <f t="shared" si="45"/>
        <v>2131</v>
      </c>
      <c r="Q153" s="41" t="s">
        <v>23</v>
      </c>
      <c r="R153" s="40">
        <v>-6</v>
      </c>
      <c r="S153" s="42">
        <v>27325.033333333333</v>
      </c>
      <c r="T153" s="43">
        <v>99.274999999999949</v>
      </c>
      <c r="U153" s="43">
        <v>17.213666666666665</v>
      </c>
      <c r="V153" s="43">
        <v>54.855666666666671</v>
      </c>
      <c r="W153" s="43">
        <v>43.489000000000011</v>
      </c>
      <c r="X153" s="43">
        <v>11.366666666666669</v>
      </c>
      <c r="Y153" s="43">
        <v>5.8446666666666651</v>
      </c>
      <c r="Z153" s="43">
        <v>2.0439999999999996</v>
      </c>
      <c r="AA153" s="43">
        <v>1.2900000000000005E-2</v>
      </c>
      <c r="AB153" s="43">
        <v>7.3578066666666659</v>
      </c>
      <c r="AC153" s="43">
        <v>0.25719333333333327</v>
      </c>
      <c r="AD153" s="43">
        <v>6.9225966666666663</v>
      </c>
      <c r="AE153" s="43">
        <v>5.488176666666666</v>
      </c>
      <c r="AF153" s="44">
        <v>99.801429999999954</v>
      </c>
      <c r="AG153" s="43">
        <v>0.3551366666666666</v>
      </c>
      <c r="AH153" s="43">
        <v>3.540579999999999</v>
      </c>
      <c r="AI153" s="43">
        <v>7.2968133333333318</v>
      </c>
      <c r="AJ153" s="42">
        <v>3182</v>
      </c>
      <c r="AK153" s="45">
        <v>35.927593212467315</v>
      </c>
      <c r="AL153" s="45">
        <v>0.52473802988423568</v>
      </c>
      <c r="AM153" s="45">
        <v>1.0661996103897836E-2</v>
      </c>
      <c r="AN153" s="45">
        <v>0.10931395258559269</v>
      </c>
      <c r="AO153" s="45">
        <v>7.0825185467824431E-2</v>
      </c>
      <c r="AP153" s="45">
        <v>4.7802274749894243E-2</v>
      </c>
      <c r="AQ153" s="45">
        <v>6.9912917919037143E-2</v>
      </c>
      <c r="AR153" s="45">
        <v>2.8719811736968227E-2</v>
      </c>
      <c r="AS153" s="45">
        <v>5.2931370507034704E-18</v>
      </c>
      <c r="AT153" s="45">
        <v>4.6889017413707663E-2</v>
      </c>
      <c r="AU153" s="45">
        <v>2.8748533195965711E-3</v>
      </c>
      <c r="AV153" s="45">
        <v>7.5452420876284225E-3</v>
      </c>
      <c r="AW153" s="45">
        <v>3.7161978468296941E-3</v>
      </c>
      <c r="AX153" s="45">
        <v>9.7455560164139198E-4</v>
      </c>
      <c r="AY153" s="45">
        <v>5.3030559396305228E-3</v>
      </c>
      <c r="AZ153" s="45">
        <v>3.1709239380170872E-3</v>
      </c>
      <c r="BA153" s="45">
        <v>7.9410210988231766E-3</v>
      </c>
      <c r="BB153" s="45">
        <v>0</v>
      </c>
      <c r="BC153" s="24">
        <v>71</v>
      </c>
      <c r="BD153" s="29">
        <v>36</v>
      </c>
      <c r="BE153" s="30">
        <f t="shared" si="46"/>
        <v>1.0231360980970561</v>
      </c>
      <c r="BF153" s="30">
        <v>0.91397849462365588</v>
      </c>
      <c r="BG153" s="30">
        <f t="shared" si="47"/>
        <v>1.0816763119374264</v>
      </c>
      <c r="BH153" s="31">
        <f t="shared" si="48"/>
        <v>51.408702137241129</v>
      </c>
      <c r="BI153" s="32">
        <f t="shared" si="49"/>
        <v>2305.0522207386557</v>
      </c>
      <c r="BJ153" s="33">
        <f t="shared" si="50"/>
        <v>0.7670386793011208</v>
      </c>
      <c r="BK153" s="33">
        <f t="shared" si="51"/>
        <v>0.78478496142966792</v>
      </c>
      <c r="BL153" s="15"/>
    </row>
    <row r="154" spans="1:64" x14ac:dyDescent="0.3">
      <c r="A154" s="34" t="s">
        <v>24</v>
      </c>
      <c r="B154" s="35">
        <v>40631</v>
      </c>
      <c r="C154" s="15">
        <v>50400</v>
      </c>
      <c r="D154" s="36">
        <v>0.3</v>
      </c>
      <c r="E154" s="37">
        <v>0.3</v>
      </c>
      <c r="F154" s="38">
        <v>52.5</v>
      </c>
      <c r="G154" s="39">
        <v>52</v>
      </c>
      <c r="H154" s="39">
        <v>488</v>
      </c>
      <c r="I154" s="39">
        <v>81</v>
      </c>
      <c r="J154" s="39">
        <v>2133</v>
      </c>
      <c r="K154" s="39">
        <v>52</v>
      </c>
      <c r="L154" s="39">
        <v>478</v>
      </c>
      <c r="M154" s="39">
        <v>81</v>
      </c>
      <c r="N154" s="39">
        <v>2150</v>
      </c>
      <c r="O154" s="40">
        <f t="shared" si="44"/>
        <v>52</v>
      </c>
      <c r="P154" s="40">
        <f t="shared" si="45"/>
        <v>2133</v>
      </c>
      <c r="Q154" s="41" t="s">
        <v>23</v>
      </c>
      <c r="R154" s="40">
        <v>-6</v>
      </c>
      <c r="S154" s="42">
        <v>27432.2</v>
      </c>
      <c r="T154" s="43">
        <v>115.77599999999997</v>
      </c>
      <c r="U154" s="43">
        <v>17.103666666666676</v>
      </c>
      <c r="V154" s="43">
        <v>47.064333333333323</v>
      </c>
      <c r="W154" s="43">
        <v>36.348666666666659</v>
      </c>
      <c r="X154" s="43">
        <v>10.715666666666667</v>
      </c>
      <c r="Y154" s="43">
        <v>15.145999999999997</v>
      </c>
      <c r="Z154" s="43">
        <v>1.5843333333333334</v>
      </c>
      <c r="AA154" s="43">
        <v>1.2936666666666674E-2</v>
      </c>
      <c r="AB154" s="43">
        <v>8.5388133333333336</v>
      </c>
      <c r="AC154" s="43">
        <v>0.66331999999999991</v>
      </c>
      <c r="AD154" s="43">
        <v>5.9109166666666662</v>
      </c>
      <c r="AE154" s="43">
        <v>4.5651199999999994</v>
      </c>
      <c r="AF154" s="44">
        <v>99.733080000000015</v>
      </c>
      <c r="AG154" s="43">
        <v>0.27394333333333332</v>
      </c>
      <c r="AH154" s="43">
        <v>3.5507099999999996</v>
      </c>
      <c r="AI154" s="43">
        <v>6.230459999999999</v>
      </c>
      <c r="AJ154" s="42">
        <v>3179</v>
      </c>
      <c r="AK154" s="45">
        <v>33.811240734017609</v>
      </c>
      <c r="AL154" s="45">
        <v>0.34482979311218698</v>
      </c>
      <c r="AM154" s="45">
        <v>5.5605341676745502E-3</v>
      </c>
      <c r="AN154" s="45">
        <v>4.7027749206211257E-2</v>
      </c>
      <c r="AO154" s="45">
        <v>4.4313408364957681E-2</v>
      </c>
      <c r="AP154" s="45">
        <v>2.2694877643740959E-2</v>
      </c>
      <c r="AQ154" s="45">
        <v>9.6117743885586193E-2</v>
      </c>
      <c r="AR154" s="45">
        <v>3.6829835481701434E-2</v>
      </c>
      <c r="AS154" s="45">
        <v>4.9013251785355803E-5</v>
      </c>
      <c r="AT154" s="45">
        <v>3.0271310343046979E-2</v>
      </c>
      <c r="AU154" s="45">
        <v>3.5754334195913888E-3</v>
      </c>
      <c r="AV154" s="45">
        <v>7.789917592115737E-3</v>
      </c>
      <c r="AW154" s="45">
        <v>4.7351510189659303E-3</v>
      </c>
      <c r="AX154" s="45">
        <v>6.3158257712104973E-4</v>
      </c>
      <c r="AY154" s="45">
        <v>6.5864376501672114E-3</v>
      </c>
      <c r="AZ154" s="45">
        <v>3.0197453649216137E-3</v>
      </c>
      <c r="BA154" s="45">
        <v>8.2177520208304676E-3</v>
      </c>
      <c r="BB154" s="45">
        <v>0</v>
      </c>
      <c r="BC154" s="24">
        <v>47</v>
      </c>
      <c r="BD154" s="29">
        <v>42</v>
      </c>
      <c r="BE154" s="30">
        <f t="shared" si="46"/>
        <v>0.97686390190294414</v>
      </c>
      <c r="BF154" s="30">
        <v>0.91602014427657552</v>
      </c>
      <c r="BG154" s="30">
        <f t="shared" si="47"/>
        <v>1.1045310903971681</v>
      </c>
      <c r="BH154" s="31">
        <f t="shared" si="48"/>
        <v>52.612181896746023</v>
      </c>
      <c r="BI154" s="32">
        <f t="shared" si="49"/>
        <v>2355.9648158171594</v>
      </c>
      <c r="BJ154" s="33">
        <f t="shared" si="50"/>
        <v>0.77399016983257485</v>
      </c>
      <c r="BK154" s="33">
        <f t="shared" si="51"/>
        <v>0.75608305733717152</v>
      </c>
      <c r="BL154" s="15"/>
    </row>
    <row r="155" spans="1:64" x14ac:dyDescent="0.3">
      <c r="A155" s="34" t="s">
        <v>27</v>
      </c>
      <c r="B155" s="35">
        <v>40631</v>
      </c>
      <c r="C155" s="15"/>
      <c r="D155" s="36">
        <v>0.3</v>
      </c>
      <c r="E155" s="37">
        <v>0.3</v>
      </c>
      <c r="F155" s="38">
        <v>52.5</v>
      </c>
      <c r="G155" s="39">
        <v>52.5</v>
      </c>
      <c r="H155" s="39">
        <v>505</v>
      </c>
      <c r="I155" s="39">
        <v>81</v>
      </c>
      <c r="J155" s="39">
        <v>2159</v>
      </c>
      <c r="K155" s="39">
        <v>52.5</v>
      </c>
      <c r="L155" s="39">
        <v>492</v>
      </c>
      <c r="M155" s="39">
        <v>81</v>
      </c>
      <c r="N155" s="39">
        <v>2179</v>
      </c>
      <c r="O155" s="40">
        <f t="shared" si="44"/>
        <v>52.5</v>
      </c>
      <c r="P155" s="40">
        <f t="shared" si="45"/>
        <v>2159</v>
      </c>
      <c r="Q155" s="41" t="s">
        <v>23</v>
      </c>
      <c r="R155" s="40">
        <v>-6</v>
      </c>
      <c r="S155" s="42">
        <v>28165.133333333335</v>
      </c>
      <c r="T155" s="43">
        <v>93.114000000000004</v>
      </c>
      <c r="U155" s="43">
        <v>20.187666666666669</v>
      </c>
      <c r="V155" s="43">
        <v>48.529000000000018</v>
      </c>
      <c r="W155" s="43">
        <v>37.807999999999993</v>
      </c>
      <c r="X155" s="43">
        <v>10.721000000000002</v>
      </c>
      <c r="Y155" s="43">
        <v>6.362000000000001</v>
      </c>
      <c r="Z155" s="43">
        <v>2.0260000000000002</v>
      </c>
      <c r="AA155" s="43">
        <v>1.3299999999999996E-2</v>
      </c>
      <c r="AB155" s="43">
        <v>6.6951366666666656</v>
      </c>
      <c r="AC155" s="43">
        <v>0.27182000000000001</v>
      </c>
      <c r="AD155" s="43">
        <v>5.9459266666666677</v>
      </c>
      <c r="AE155" s="43">
        <v>4.6323599999999994</v>
      </c>
      <c r="AF155" s="44">
        <v>99.815526666666671</v>
      </c>
      <c r="AG155" s="43">
        <v>0.3417533333333333</v>
      </c>
      <c r="AH155" s="43">
        <v>3.6152199999999999</v>
      </c>
      <c r="AI155" s="43">
        <v>6.267356666666668</v>
      </c>
      <c r="AJ155" s="42">
        <v>3182</v>
      </c>
      <c r="AK155" s="45">
        <v>24.895274906319411</v>
      </c>
      <c r="AL155" s="45">
        <v>0.44660095587894039</v>
      </c>
      <c r="AM155" s="45">
        <v>7.7385436272766244E-3</v>
      </c>
      <c r="AN155" s="45">
        <v>4.7803477005267422E-2</v>
      </c>
      <c r="AO155" s="45">
        <v>2.7965495981964159E-2</v>
      </c>
      <c r="AP155" s="45">
        <v>3.7724043371248808E-2</v>
      </c>
      <c r="AQ155" s="45">
        <v>4.5212143623527608E-2</v>
      </c>
      <c r="AR155" s="45">
        <v>2.2682212383731224E-2</v>
      </c>
      <c r="AS155" s="45">
        <v>3.5287580338023136E-18</v>
      </c>
      <c r="AT155" s="45">
        <v>3.4326379554700123E-2</v>
      </c>
      <c r="AU155" s="45">
        <v>1.9563160311649765E-3</v>
      </c>
      <c r="AV155" s="45">
        <v>5.9321992975410838E-3</v>
      </c>
      <c r="AW155" s="45">
        <v>4.2296653491165149E-3</v>
      </c>
      <c r="AX155" s="45">
        <v>8.521507610385709E-4</v>
      </c>
      <c r="AY155" s="45">
        <v>3.8731376689060352E-3</v>
      </c>
      <c r="AZ155" s="45">
        <v>2.2191020240410922E-3</v>
      </c>
      <c r="BA155" s="45">
        <v>6.2534229707076555E-3</v>
      </c>
      <c r="BB155" s="45">
        <v>0</v>
      </c>
      <c r="BC155" s="24">
        <v>61</v>
      </c>
      <c r="BD155" s="29">
        <v>40</v>
      </c>
      <c r="BE155" s="30">
        <f t="shared" si="46"/>
        <v>1.0038560163495096</v>
      </c>
      <c r="BF155" s="30">
        <v>0.91602014427657552</v>
      </c>
      <c r="BG155" s="30">
        <f t="shared" si="47"/>
        <v>1.0895803504189809</v>
      </c>
      <c r="BH155" s="31">
        <f t="shared" si="48"/>
        <v>52.399071364065122</v>
      </c>
      <c r="BI155" s="32">
        <f t="shared" si="49"/>
        <v>2352.4039765545799</v>
      </c>
      <c r="BJ155" s="33">
        <f t="shared" si="50"/>
        <v>0.77275982631815621</v>
      </c>
      <c r="BK155" s="33">
        <f t="shared" si="51"/>
        <v>0.77573960084268323</v>
      </c>
      <c r="BL155" s="15"/>
    </row>
    <row r="156" spans="1:64" x14ac:dyDescent="0.3">
      <c r="A156" s="34" t="s">
        <v>20</v>
      </c>
      <c r="B156" s="35">
        <v>40633</v>
      </c>
      <c r="C156" s="15">
        <v>72599.999999999985</v>
      </c>
      <c r="D156" s="36">
        <v>0.3</v>
      </c>
      <c r="E156" s="37">
        <v>0.3</v>
      </c>
      <c r="F156" s="38">
        <v>52.5</v>
      </c>
      <c r="G156" s="39">
        <v>53</v>
      </c>
      <c r="H156" s="39">
        <v>509</v>
      </c>
      <c r="I156" s="39">
        <v>81</v>
      </c>
      <c r="J156" s="39">
        <v>2160</v>
      </c>
      <c r="K156" s="39">
        <v>53</v>
      </c>
      <c r="L156" s="39">
        <v>498</v>
      </c>
      <c r="M156" s="39">
        <v>81</v>
      </c>
      <c r="N156" s="39">
        <v>2230</v>
      </c>
      <c r="O156" s="40">
        <f t="shared" si="44"/>
        <v>53</v>
      </c>
      <c r="P156" s="40">
        <f t="shared" si="45"/>
        <v>2160</v>
      </c>
      <c r="Q156" s="41" t="s">
        <v>23</v>
      </c>
      <c r="R156" s="40">
        <v>-6</v>
      </c>
      <c r="S156" s="42">
        <v>26822.333333333332</v>
      </c>
      <c r="T156" s="43">
        <v>71.739333333333349</v>
      </c>
      <c r="U156" s="43">
        <v>17.297666666666668</v>
      </c>
      <c r="V156" s="43">
        <v>52.774999999999984</v>
      </c>
      <c r="W156" s="43">
        <v>44.283333333333331</v>
      </c>
      <c r="X156" s="43">
        <v>8.4916666666666671</v>
      </c>
      <c r="Y156" s="43">
        <v>3.4310000000000005</v>
      </c>
      <c r="Z156" s="43">
        <v>3.2249999999999996</v>
      </c>
      <c r="AA156" s="43">
        <v>1.2616666666666665E-2</v>
      </c>
      <c r="AB156" s="43">
        <v>5.4235266666666693</v>
      </c>
      <c r="AC156" s="43">
        <v>0.15395</v>
      </c>
      <c r="AD156" s="43">
        <v>6.7902066666666663</v>
      </c>
      <c r="AE156" s="43">
        <v>5.6976333333333331</v>
      </c>
      <c r="AF156" s="44">
        <v>99.857189999999974</v>
      </c>
      <c r="AG156" s="43">
        <v>0.5712666666666667</v>
      </c>
      <c r="AH156" s="43">
        <v>3.4933033333333339</v>
      </c>
      <c r="AI156" s="43">
        <v>7.1572666666666676</v>
      </c>
      <c r="AJ156" s="42">
        <v>3186</v>
      </c>
      <c r="AK156" s="45">
        <v>39.298445467165763</v>
      </c>
      <c r="AL156" s="45">
        <v>0.57598451447747367</v>
      </c>
      <c r="AM156" s="45">
        <v>9.3526073566579243E-3</v>
      </c>
      <c r="AN156" s="45">
        <v>0.10520095712164559</v>
      </c>
      <c r="AO156" s="45">
        <v>0.1375984496036684</v>
      </c>
      <c r="AP156" s="45">
        <v>4.5643546458763812E-2</v>
      </c>
      <c r="AQ156" s="45">
        <v>1.583318209244166E-2</v>
      </c>
      <c r="AR156" s="45">
        <v>3.2350451683677089E-2</v>
      </c>
      <c r="AS156" s="45">
        <v>3.7904902178944935E-5</v>
      </c>
      <c r="AT156" s="45">
        <v>4.7480674350535566E-2</v>
      </c>
      <c r="AU156" s="45">
        <v>7.2051226987087454E-4</v>
      </c>
      <c r="AV156" s="45">
        <v>6.4046821953152528E-3</v>
      </c>
      <c r="AW156" s="45">
        <v>1.2148572594834161E-2</v>
      </c>
      <c r="AX156" s="45">
        <v>1.1111814154009907E-3</v>
      </c>
      <c r="AY156" s="45">
        <v>5.8145082119751453E-3</v>
      </c>
      <c r="AZ156" s="45">
        <v>3.503346511781226E-3</v>
      </c>
      <c r="BA156" s="45">
        <v>6.7382251491709547E-3</v>
      </c>
      <c r="BB156" s="45">
        <v>0</v>
      </c>
      <c r="BC156" s="24">
        <v>84</v>
      </c>
      <c r="BD156" s="29">
        <v>38</v>
      </c>
      <c r="BE156" s="30">
        <f t="shared" si="46"/>
        <v>1.0482002043688667</v>
      </c>
      <c r="BF156" s="30">
        <v>0.91602014427657552</v>
      </c>
      <c r="BG156" s="30">
        <f t="shared" si="47"/>
        <v>1.0662839093994811</v>
      </c>
      <c r="BH156" s="31">
        <f t="shared" si="48"/>
        <v>51.767089647978892</v>
      </c>
      <c r="BI156" s="32">
        <f t="shared" si="49"/>
        <v>2303.1732443028791</v>
      </c>
      <c r="BJ156" s="33">
        <f t="shared" si="50"/>
        <v>0.76910974441646851</v>
      </c>
      <c r="BK156" s="33">
        <f t="shared" si="51"/>
        <v>0.8061809912794291</v>
      </c>
      <c r="BL156" s="15"/>
    </row>
    <row r="157" spans="1:64" x14ac:dyDescent="0.3">
      <c r="A157" s="34" t="s">
        <v>29</v>
      </c>
      <c r="B157" s="35">
        <v>40632</v>
      </c>
      <c r="C157" s="15">
        <v>65700</v>
      </c>
      <c r="D157" s="36">
        <v>0.3</v>
      </c>
      <c r="E157" s="37">
        <v>0.3</v>
      </c>
      <c r="F157" s="38">
        <v>52.5</v>
      </c>
      <c r="G157" s="39">
        <v>52</v>
      </c>
      <c r="H157" s="39">
        <v>510</v>
      </c>
      <c r="I157" s="39">
        <v>81</v>
      </c>
      <c r="J157" s="39">
        <v>2190</v>
      </c>
      <c r="K157" s="39">
        <v>52.5</v>
      </c>
      <c r="L157" s="39">
        <v>495</v>
      </c>
      <c r="M157" s="39">
        <v>81</v>
      </c>
      <c r="N157" s="39">
        <v>2258</v>
      </c>
      <c r="O157" s="40">
        <f t="shared" si="44"/>
        <v>52</v>
      </c>
      <c r="P157" s="40">
        <f t="shared" si="45"/>
        <v>2190</v>
      </c>
      <c r="Q157" s="41" t="s">
        <v>23</v>
      </c>
      <c r="R157" s="40">
        <v>-6</v>
      </c>
      <c r="S157" s="42">
        <v>28742.400000000001</v>
      </c>
      <c r="T157" s="43">
        <v>93.041333333333299</v>
      </c>
      <c r="U157" s="43">
        <v>17.489999999999998</v>
      </c>
      <c r="V157" s="43">
        <v>51.2</v>
      </c>
      <c r="W157" s="43">
        <v>43.956666666666663</v>
      </c>
      <c r="X157" s="43">
        <v>7.2433333333333332</v>
      </c>
      <c r="Y157" s="43">
        <v>5.144000000000001</v>
      </c>
      <c r="Z157" s="43">
        <v>2.2366666666666659</v>
      </c>
      <c r="AA157" s="43">
        <v>1.3540000000000005E-2</v>
      </c>
      <c r="AB157" s="43">
        <v>6.5552566666666667</v>
      </c>
      <c r="AC157" s="43">
        <v>0.21545</v>
      </c>
      <c r="AD157" s="43">
        <v>6.1499133333333331</v>
      </c>
      <c r="AE157" s="43">
        <v>5.2798633333333331</v>
      </c>
      <c r="AF157" s="44">
        <v>99.824473333333316</v>
      </c>
      <c r="AG157" s="43">
        <v>0.36986999999999998</v>
      </c>
      <c r="AH157" s="43">
        <v>3.6669599999999991</v>
      </c>
      <c r="AI157" s="43">
        <v>6.4823666666666639</v>
      </c>
      <c r="AJ157" s="42">
        <v>3181.2333333333331</v>
      </c>
      <c r="AK157" s="45">
        <v>151.28748609287607</v>
      </c>
      <c r="AL157" s="45">
        <v>1.1644496504844297</v>
      </c>
      <c r="AM157" s="45">
        <v>2.08442500133895E-2</v>
      </c>
      <c r="AN157" s="45">
        <v>0.18382900600361099</v>
      </c>
      <c r="AO157" s="45">
        <v>0.22846313115976269</v>
      </c>
      <c r="AP157" s="45">
        <v>6.2606231557929187E-2</v>
      </c>
      <c r="AQ157" s="45">
        <v>9.7258985933533978E-2</v>
      </c>
      <c r="AR157" s="45">
        <v>2.1549195253928916E-2</v>
      </c>
      <c r="AS157" s="45">
        <v>6.7466466766320156E-5</v>
      </c>
      <c r="AT157" s="45">
        <v>0.11103220621103632</v>
      </c>
      <c r="AU157" s="45">
        <v>3.6433926970376902E-3</v>
      </c>
      <c r="AV157" s="45">
        <v>2.8965588779331464E-2</v>
      </c>
      <c r="AW157" s="45">
        <v>2.8778601764857064E-2</v>
      </c>
      <c r="AX157" s="45">
        <v>2.6889215032365231E-3</v>
      </c>
      <c r="AY157" s="45">
        <v>4.1477164469305222E-3</v>
      </c>
      <c r="AZ157" s="45">
        <v>1.3442536706419992E-2</v>
      </c>
      <c r="BA157" s="45">
        <v>3.0534924417712356E-2</v>
      </c>
      <c r="BB157" s="45">
        <v>0.43018306715207638</v>
      </c>
      <c r="BC157" s="24">
        <v>72</v>
      </c>
      <c r="BD157" s="29">
        <v>42</v>
      </c>
      <c r="BE157" s="30">
        <f t="shared" si="46"/>
        <v>1.0250641062718109</v>
      </c>
      <c r="BF157" s="30">
        <v>0.92010344358241447</v>
      </c>
      <c r="BG157" s="30">
        <f t="shared" si="47"/>
        <v>1.0734648558783415</v>
      </c>
      <c r="BH157" s="31">
        <f t="shared" si="48"/>
        <v>51.360332943834841</v>
      </c>
      <c r="BI157" s="32">
        <f t="shared" si="49"/>
        <v>2350.8880343735677</v>
      </c>
      <c r="BJ157" s="33">
        <f t="shared" si="50"/>
        <v>0.76675908898161949</v>
      </c>
      <c r="BK157" s="33">
        <f t="shared" si="51"/>
        <v>0.78597722027273165</v>
      </c>
      <c r="BL157" s="15"/>
    </row>
    <row r="158" spans="1:64" x14ac:dyDescent="0.3">
      <c r="A158" s="34" t="s">
        <v>21</v>
      </c>
      <c r="B158" s="35">
        <v>40630</v>
      </c>
      <c r="C158" s="15">
        <v>73800</v>
      </c>
      <c r="D158" s="36">
        <v>0.3</v>
      </c>
      <c r="E158" s="37">
        <v>0.3</v>
      </c>
      <c r="F158" s="38">
        <v>52.5</v>
      </c>
      <c r="G158" s="39">
        <v>52</v>
      </c>
      <c r="H158" s="39">
        <v>507</v>
      </c>
      <c r="I158" s="39">
        <v>82</v>
      </c>
      <c r="J158" s="39">
        <v>2200</v>
      </c>
      <c r="K158" s="39">
        <v>52</v>
      </c>
      <c r="L158" s="39">
        <v>501</v>
      </c>
      <c r="M158" s="39">
        <v>82</v>
      </c>
      <c r="N158" s="39">
        <v>2200</v>
      </c>
      <c r="O158" s="40">
        <f t="shared" si="44"/>
        <v>52</v>
      </c>
      <c r="P158" s="40">
        <f t="shared" si="45"/>
        <v>2200</v>
      </c>
      <c r="Q158" s="41" t="s">
        <v>23</v>
      </c>
      <c r="R158" s="40">
        <v>-6</v>
      </c>
      <c r="S158" s="42">
        <v>27646.2</v>
      </c>
      <c r="T158" s="43">
        <v>104.6573333333333</v>
      </c>
      <c r="U158" s="43">
        <v>18.720666666666681</v>
      </c>
      <c r="V158" s="43">
        <v>50.067999999999984</v>
      </c>
      <c r="W158" s="43">
        <v>38.977333333333341</v>
      </c>
      <c r="X158" s="43">
        <v>11.090666666666669</v>
      </c>
      <c r="Y158" s="43">
        <v>9.8866666666666649</v>
      </c>
      <c r="Z158" s="43">
        <v>0.93166666666666675</v>
      </c>
      <c r="AA158" s="43">
        <v>1.3026666666666671E-2</v>
      </c>
      <c r="AB158" s="43">
        <v>7.6632233333333328</v>
      </c>
      <c r="AC158" s="43">
        <v>0.42996333333333331</v>
      </c>
      <c r="AD158" s="43">
        <v>6.2441433333333354</v>
      </c>
      <c r="AE158" s="43">
        <v>4.8610000000000015</v>
      </c>
      <c r="AF158" s="44">
        <v>99.776980000000009</v>
      </c>
      <c r="AG158" s="43">
        <v>0.15996333333333329</v>
      </c>
      <c r="AH158" s="43">
        <v>3.5694166666666667</v>
      </c>
      <c r="AI158" s="43">
        <v>6.5816833333333333</v>
      </c>
      <c r="AJ158" s="42">
        <v>3180.6</v>
      </c>
      <c r="AK158" s="45">
        <v>51.15925102550792</v>
      </c>
      <c r="AL158" s="45">
        <v>0.43440751036626629</v>
      </c>
      <c r="AM158" s="45">
        <v>6.9149180728352022E-3</v>
      </c>
      <c r="AN158" s="45">
        <v>4.4209532440646869E-2</v>
      </c>
      <c r="AO158" s="45">
        <v>2.5855478087369606E-2</v>
      </c>
      <c r="AP158" s="45">
        <v>4.4251112071226298E-2</v>
      </c>
      <c r="AQ158" s="45">
        <v>0.2010375386688219</v>
      </c>
      <c r="AR158" s="45">
        <v>1.5104996509110123E-2</v>
      </c>
      <c r="AS158" s="45">
        <v>4.4977644510880863E-5</v>
      </c>
      <c r="AT158" s="45">
        <v>3.2651711507481744E-2</v>
      </c>
      <c r="AU158" s="45">
        <v>9.4319882473872137E-3</v>
      </c>
      <c r="AV158" s="45">
        <v>9.4967393073235665E-3</v>
      </c>
      <c r="AW158" s="45">
        <v>1.0111038692848209E-2</v>
      </c>
      <c r="AX158" s="45">
        <v>1.2595565722191789E-3</v>
      </c>
      <c r="AY158" s="45">
        <v>2.4824186389186178E-3</v>
      </c>
      <c r="AZ158" s="45">
        <v>4.6122089354633678E-3</v>
      </c>
      <c r="BA158" s="45">
        <v>1.0001002823280473E-2</v>
      </c>
      <c r="BB158" s="45">
        <v>0.49827287912243995</v>
      </c>
      <c r="BC158" s="24">
        <v>63</v>
      </c>
      <c r="BD158" s="29">
        <v>42</v>
      </c>
      <c r="BE158" s="30">
        <f t="shared" si="46"/>
        <v>1.0077120326990188</v>
      </c>
      <c r="BF158" s="30">
        <v>0.91329794473934933</v>
      </c>
      <c r="BG158" s="30">
        <f t="shared" si="47"/>
        <v>1.090735121332236</v>
      </c>
      <c r="BH158" s="31">
        <f t="shared" si="48"/>
        <v>51.800639517523308</v>
      </c>
      <c r="BI158" s="32">
        <f t="shared" si="49"/>
        <v>2399.6172669309194</v>
      </c>
      <c r="BJ158" s="33">
        <f t="shared" si="50"/>
        <v>0.7693035778057894</v>
      </c>
      <c r="BK158" s="33">
        <f t="shared" si="51"/>
        <v>0.77523647215329983</v>
      </c>
      <c r="BL158" s="15"/>
    </row>
    <row r="159" spans="1:64" x14ac:dyDescent="0.3">
      <c r="A159" s="34" t="s">
        <v>29</v>
      </c>
      <c r="B159" s="35">
        <v>40632</v>
      </c>
      <c r="C159" s="15"/>
      <c r="D159" s="36">
        <v>0.3</v>
      </c>
      <c r="E159" s="37">
        <v>0.3</v>
      </c>
      <c r="F159" s="38">
        <v>52.5</v>
      </c>
      <c r="G159" s="39">
        <v>51</v>
      </c>
      <c r="H159" s="39">
        <v>504</v>
      </c>
      <c r="I159" s="39">
        <v>82</v>
      </c>
      <c r="J159" s="39">
        <v>2200</v>
      </c>
      <c r="K159" s="39">
        <v>53</v>
      </c>
      <c r="L159" s="39">
        <v>495</v>
      </c>
      <c r="M159" s="39">
        <v>82</v>
      </c>
      <c r="N159" s="39">
        <v>2240</v>
      </c>
      <c r="O159" s="40">
        <f t="shared" si="44"/>
        <v>51</v>
      </c>
      <c r="P159" s="40">
        <f t="shared" si="45"/>
        <v>2200</v>
      </c>
      <c r="Q159" s="41" t="s">
        <v>23</v>
      </c>
      <c r="R159" s="40">
        <v>-6</v>
      </c>
      <c r="S159" s="42">
        <v>28280.6</v>
      </c>
      <c r="T159" s="43">
        <v>69.86933333333333</v>
      </c>
      <c r="U159" s="43">
        <v>17.626000000000001</v>
      </c>
      <c r="V159" s="43">
        <v>55.939999999999984</v>
      </c>
      <c r="W159" s="43">
        <v>47.530000000000008</v>
      </c>
      <c r="X159" s="43">
        <v>8.41</v>
      </c>
      <c r="Y159" s="43">
        <v>2.0349999999999997</v>
      </c>
      <c r="Z159" s="43">
        <v>2.2916666666666665</v>
      </c>
      <c r="AA159" s="43">
        <v>1.3316666666666671E-2</v>
      </c>
      <c r="AB159" s="43">
        <v>5.0083433333333343</v>
      </c>
      <c r="AC159" s="43">
        <v>8.6690000000000003E-2</v>
      </c>
      <c r="AD159" s="43">
        <v>6.8331566666666665</v>
      </c>
      <c r="AE159" s="43">
        <v>5.8058699999999996</v>
      </c>
      <c r="AF159" s="44">
        <v>99.873673333333286</v>
      </c>
      <c r="AG159" s="43">
        <v>0.38540666666666662</v>
      </c>
      <c r="AH159" s="43">
        <v>3.6239266666666672</v>
      </c>
      <c r="AI159" s="43">
        <v>7.2025333333333315</v>
      </c>
      <c r="AJ159" s="42">
        <v>3185</v>
      </c>
      <c r="AK159" s="45">
        <v>127.4753796378713</v>
      </c>
      <c r="AL159" s="45">
        <v>1.2681480750411689</v>
      </c>
      <c r="AM159" s="45">
        <v>2.1107279345744634E-2</v>
      </c>
      <c r="AN159" s="45">
        <v>0.30354230518363146</v>
      </c>
      <c r="AO159" s="45">
        <v>0.24795717093792943</v>
      </c>
      <c r="AP159" s="45">
        <v>9.2288901712444651E-2</v>
      </c>
      <c r="AQ159" s="45">
        <v>4.0064603003063727E-2</v>
      </c>
      <c r="AR159" s="45">
        <v>2.6008398289960016E-2</v>
      </c>
      <c r="AS159" s="45">
        <v>7.4663998310284753E-5</v>
      </c>
      <c r="AT159" s="45">
        <v>0.10597848735285574</v>
      </c>
      <c r="AU159" s="45">
        <v>1.6965177316471249E-3</v>
      </c>
      <c r="AV159" s="45">
        <v>3.2575733334782406E-2</v>
      </c>
      <c r="AW159" s="45">
        <v>2.8781269651608852E-2</v>
      </c>
      <c r="AX159" s="45">
        <v>2.5797531736156784E-3</v>
      </c>
      <c r="AY159" s="45">
        <v>4.8352108917622313E-3</v>
      </c>
      <c r="AZ159" s="45">
        <v>1.1341955476150868E-2</v>
      </c>
      <c r="BA159" s="45">
        <v>3.4330275502709708E-2</v>
      </c>
      <c r="BB159" s="45">
        <v>0</v>
      </c>
      <c r="BC159" s="24">
        <v>76</v>
      </c>
      <c r="BD159" s="29">
        <v>41</v>
      </c>
      <c r="BE159" s="30">
        <f t="shared" si="46"/>
        <v>1.0327761389708294</v>
      </c>
      <c r="BF159" s="30">
        <v>0.92010344358241447</v>
      </c>
      <c r="BG159" s="30">
        <f t="shared" si="47"/>
        <v>1.0694494122664122</v>
      </c>
      <c r="BH159" s="31">
        <f t="shared" si="48"/>
        <v>50.184208435139269</v>
      </c>
      <c r="BI159" s="32">
        <f t="shared" si="49"/>
        <v>2352.7887069861067</v>
      </c>
      <c r="BJ159" s="33">
        <f t="shared" si="50"/>
        <v>0.75995448156107748</v>
      </c>
      <c r="BK159" s="33">
        <f t="shared" si="51"/>
        <v>0.78486285526022803</v>
      </c>
      <c r="BL159" s="15"/>
    </row>
    <row r="160" spans="1:64" x14ac:dyDescent="0.3">
      <c r="A160" s="34" t="s">
        <v>20</v>
      </c>
      <c r="B160" s="35">
        <v>40633</v>
      </c>
      <c r="C160" s="15">
        <v>68100</v>
      </c>
      <c r="D160" s="36">
        <v>0.3</v>
      </c>
      <c r="E160" s="37">
        <v>0.3</v>
      </c>
      <c r="F160" s="38">
        <v>52.5</v>
      </c>
      <c r="G160" s="39">
        <v>52.5</v>
      </c>
      <c r="H160" s="39">
        <v>522</v>
      </c>
      <c r="I160" s="39">
        <v>82</v>
      </c>
      <c r="J160" s="39">
        <v>2250</v>
      </c>
      <c r="K160" s="39">
        <v>53</v>
      </c>
      <c r="L160" s="39">
        <v>508</v>
      </c>
      <c r="M160" s="39">
        <v>82</v>
      </c>
      <c r="N160" s="39">
        <v>2280</v>
      </c>
      <c r="O160" s="40">
        <f t="shared" si="44"/>
        <v>52.5</v>
      </c>
      <c r="P160" s="40">
        <f t="shared" si="45"/>
        <v>2250</v>
      </c>
      <c r="Q160" s="41" t="s">
        <v>23</v>
      </c>
      <c r="R160" s="40">
        <v>-6</v>
      </c>
      <c r="S160" s="42">
        <v>28960.5</v>
      </c>
      <c r="T160" s="43">
        <v>73.052666666666667</v>
      </c>
      <c r="U160" s="43">
        <v>16.993666666666666</v>
      </c>
      <c r="V160" s="43">
        <v>53.376333333333328</v>
      </c>
      <c r="W160" s="43">
        <v>45.722333333333339</v>
      </c>
      <c r="X160" s="43">
        <v>7.6539999999999999</v>
      </c>
      <c r="Y160" s="43">
        <v>4.9249999999999998</v>
      </c>
      <c r="Z160" s="43">
        <v>3.2726666666666664</v>
      </c>
      <c r="AA160" s="43">
        <v>1.3633333333333327E-2</v>
      </c>
      <c r="AB160" s="43">
        <v>5.1168799999999992</v>
      </c>
      <c r="AC160" s="43">
        <v>0.20501000000000005</v>
      </c>
      <c r="AD160" s="43">
        <v>6.3671033333333318</v>
      </c>
      <c r="AE160" s="43">
        <v>5.4537800000000001</v>
      </c>
      <c r="AF160" s="44">
        <v>99.859300000000005</v>
      </c>
      <c r="AG160" s="43">
        <v>0.53753000000000006</v>
      </c>
      <c r="AH160" s="43">
        <v>3.684686666666666</v>
      </c>
      <c r="AI160" s="43">
        <v>6.7112833333333324</v>
      </c>
      <c r="AJ160" s="42">
        <v>3183.5333333333333</v>
      </c>
      <c r="AK160" s="45">
        <v>320.81499126551063</v>
      </c>
      <c r="AL160" s="45">
        <v>7.1482150814432961</v>
      </c>
      <c r="AM160" s="45">
        <v>4.4604262463188799E-2</v>
      </c>
      <c r="AN160" s="45">
        <v>1.518176045703673</v>
      </c>
      <c r="AO160" s="45">
        <v>1.5529253447724136</v>
      </c>
      <c r="AP160" s="45">
        <v>4.073463323546176E-2</v>
      </c>
      <c r="AQ160" s="45">
        <v>0.20333003577501982</v>
      </c>
      <c r="AR160" s="45">
        <v>6.506937058635491E-2</v>
      </c>
      <c r="AS160" s="45">
        <v>1.4932799662056886E-4</v>
      </c>
      <c r="AT160" s="45">
        <v>0.55791038917090818</v>
      </c>
      <c r="AU160" s="45">
        <v>1.0664907002843968E-2</v>
      </c>
      <c r="AV160" s="45">
        <v>0.11665856009609088</v>
      </c>
      <c r="AW160" s="45">
        <v>0.12993771027577367</v>
      </c>
      <c r="AX160" s="45">
        <v>1.4157829562860593E-2</v>
      </c>
      <c r="AY160" s="45">
        <v>6.574881669316736E-3</v>
      </c>
      <c r="AZ160" s="45">
        <v>2.8073041840187558E-2</v>
      </c>
      <c r="BA160" s="45">
        <v>0.12296747560831205</v>
      </c>
      <c r="BB160" s="45">
        <v>0.57134646372336606</v>
      </c>
      <c r="BC160" s="24">
        <v>81</v>
      </c>
      <c r="BD160" s="29">
        <v>45</v>
      </c>
      <c r="BE160" s="30">
        <f t="shared" si="46"/>
        <v>1.0424161798446028</v>
      </c>
      <c r="BF160" s="30">
        <v>0.91602014427657552</v>
      </c>
      <c r="BG160" s="30">
        <f t="shared" si="47"/>
        <v>1.0692380465370359</v>
      </c>
      <c r="BH160" s="31">
        <f t="shared" si="48"/>
        <v>51.420788456880118</v>
      </c>
      <c r="BI160" s="32">
        <f t="shared" si="49"/>
        <v>2405.785604708331</v>
      </c>
      <c r="BJ160" s="33">
        <f t="shared" si="50"/>
        <v>0.76710853953361935</v>
      </c>
      <c r="BK160" s="33">
        <f t="shared" si="51"/>
        <v>0.79964635330680789</v>
      </c>
      <c r="BL160" s="15"/>
    </row>
    <row r="161" spans="1:64" x14ac:dyDescent="0.3">
      <c r="A161" s="34" t="s">
        <v>26</v>
      </c>
      <c r="B161" s="35">
        <v>40633</v>
      </c>
      <c r="C161" s="15"/>
      <c r="D161" s="36">
        <v>0.3</v>
      </c>
      <c r="E161" s="37">
        <v>0.3</v>
      </c>
      <c r="F161" s="38">
        <v>52.5</v>
      </c>
      <c r="G161" s="39">
        <v>52.5</v>
      </c>
      <c r="H161" s="39">
        <v>499</v>
      </c>
      <c r="I161" s="39">
        <v>82</v>
      </c>
      <c r="J161" s="39">
        <v>2300</v>
      </c>
      <c r="K161" s="39">
        <v>52.5</v>
      </c>
      <c r="L161" s="39">
        <v>487</v>
      </c>
      <c r="M161" s="39">
        <v>82</v>
      </c>
      <c r="N161" s="39">
        <v>2230</v>
      </c>
      <c r="O161" s="40">
        <f t="shared" si="44"/>
        <v>52.5</v>
      </c>
      <c r="P161" s="40">
        <f t="shared" si="45"/>
        <v>2300</v>
      </c>
      <c r="Q161" s="41" t="s">
        <v>23</v>
      </c>
      <c r="R161" s="40">
        <v>-6</v>
      </c>
      <c r="S161" s="42">
        <v>29024.7</v>
      </c>
      <c r="T161" s="43">
        <v>93.897999999999968</v>
      </c>
      <c r="U161" s="43">
        <v>19.14566666666666</v>
      </c>
      <c r="V161" s="43">
        <v>50.276333333333341</v>
      </c>
      <c r="W161" s="43">
        <v>43.150999999999989</v>
      </c>
      <c r="X161" s="43">
        <v>7.1253333333333329</v>
      </c>
      <c r="Y161" s="43">
        <v>5.5436666666666676</v>
      </c>
      <c r="Z161" s="43">
        <v>2.6829999999999998</v>
      </c>
      <c r="AA161" s="43">
        <v>1.3699999999999993E-2</v>
      </c>
      <c r="AB161" s="43">
        <v>6.5500133333333341</v>
      </c>
      <c r="AC161" s="43">
        <v>0.22996999999999992</v>
      </c>
      <c r="AD161" s="43">
        <v>5.9809866666666665</v>
      </c>
      <c r="AE161" s="43">
        <v>5.1333366666666667</v>
      </c>
      <c r="AF161" s="44">
        <v>99.82313666666667</v>
      </c>
      <c r="AG161" s="43">
        <v>0.43941666666666668</v>
      </c>
      <c r="AH161" s="43">
        <v>3.6922300000000003</v>
      </c>
      <c r="AI161" s="43">
        <v>6.3042966666666675</v>
      </c>
      <c r="AJ161" s="42">
        <v>3181</v>
      </c>
      <c r="AK161" s="45">
        <v>31.276464655600098</v>
      </c>
      <c r="AL161" s="45">
        <v>0.76154742647160922</v>
      </c>
      <c r="AM161" s="45">
        <v>6.7891055392431017E-3</v>
      </c>
      <c r="AN161" s="45">
        <v>6.1109474028925921E-2</v>
      </c>
      <c r="AO161" s="45">
        <v>0.11195288417839917</v>
      </c>
      <c r="AP161" s="45">
        <v>5.3222586165658378E-2</v>
      </c>
      <c r="AQ161" s="45">
        <v>4.0299168583306379E-2</v>
      </c>
      <c r="AR161" s="45">
        <v>7.8351550828555105E-2</v>
      </c>
      <c r="AS161" s="45">
        <v>7.0575160676046272E-18</v>
      </c>
      <c r="AT161" s="45">
        <v>5.7483807215197781E-2</v>
      </c>
      <c r="AU161" s="45">
        <v>1.4987696103229396E-3</v>
      </c>
      <c r="AV161" s="45">
        <v>5.2735340066733024E-3</v>
      </c>
      <c r="AW161" s="45">
        <v>1.0531348387104855E-2</v>
      </c>
      <c r="AX161" s="45">
        <v>1.2330179777004418E-3</v>
      </c>
      <c r="AY161" s="45">
        <v>1.2552924740482987E-2</v>
      </c>
      <c r="AZ161" s="45">
        <v>2.7528230024392872E-3</v>
      </c>
      <c r="BA161" s="45">
        <v>5.5622175764541469E-3</v>
      </c>
      <c r="BB161" s="45">
        <v>0</v>
      </c>
      <c r="BC161" s="24">
        <v>52</v>
      </c>
      <c r="BD161" s="29">
        <v>46</v>
      </c>
      <c r="BE161" s="30">
        <f t="shared" si="46"/>
        <v>0.98650394277671749</v>
      </c>
      <c r="BF161" s="30">
        <v>0.91874234381380149</v>
      </c>
      <c r="BG161" s="30">
        <f t="shared" si="47"/>
        <v>1.0958644897593135</v>
      </c>
      <c r="BH161" s="31">
        <f t="shared" si="48"/>
        <v>52.85789826574883</v>
      </c>
      <c r="BI161" s="32">
        <f t="shared" si="49"/>
        <v>2520.4883264464211</v>
      </c>
      <c r="BJ161" s="33">
        <f t="shared" si="50"/>
        <v>0.77540849144965218</v>
      </c>
      <c r="BK161" s="33">
        <f t="shared" si="51"/>
        <v>0.7649435340776285</v>
      </c>
      <c r="BL161" s="15"/>
    </row>
    <row r="162" spans="1:64" x14ac:dyDescent="0.3">
      <c r="A162" s="34" t="s">
        <v>25</v>
      </c>
      <c r="B162" s="35">
        <v>40632</v>
      </c>
      <c r="C162" s="15"/>
      <c r="D162" s="36">
        <v>0.3</v>
      </c>
      <c r="E162" s="37">
        <v>0.3</v>
      </c>
      <c r="F162" s="38">
        <v>52.5</v>
      </c>
      <c r="G162" s="39">
        <v>52.5</v>
      </c>
      <c r="H162" s="39">
        <v>496</v>
      </c>
      <c r="I162" s="39">
        <v>81</v>
      </c>
      <c r="J162" s="39">
        <v>2325</v>
      </c>
      <c r="K162" s="39">
        <v>52.5</v>
      </c>
      <c r="L162" s="39">
        <v>478</v>
      </c>
      <c r="M162" s="39">
        <v>81</v>
      </c>
      <c r="N162" s="39">
        <v>2380</v>
      </c>
      <c r="O162" s="40">
        <f t="shared" si="44"/>
        <v>52.5</v>
      </c>
      <c r="P162" s="40">
        <f t="shared" si="45"/>
        <v>2325</v>
      </c>
      <c r="Q162" s="41" t="s">
        <v>23</v>
      </c>
      <c r="R162" s="40">
        <v>-6</v>
      </c>
      <c r="S162" s="42">
        <v>29310.666666666668</v>
      </c>
      <c r="T162" s="43">
        <v>100.23800000000004</v>
      </c>
      <c r="U162" s="43">
        <v>22.758999999999997</v>
      </c>
      <c r="V162" s="43">
        <v>49.791666666666671</v>
      </c>
      <c r="W162" s="43">
        <v>43.266666666666666</v>
      </c>
      <c r="X162" s="43">
        <v>6.5250000000000012</v>
      </c>
      <c r="Y162" s="43">
        <v>6.0896666666666679</v>
      </c>
      <c r="Z162" s="43">
        <v>1.7863333333333338</v>
      </c>
      <c r="AA162" s="43">
        <v>1.3799999999999996E-2</v>
      </c>
      <c r="AB162" s="43">
        <v>6.9218666666666673</v>
      </c>
      <c r="AC162" s="43">
        <v>0.25014999999999998</v>
      </c>
      <c r="AD162" s="43">
        <v>5.8652833333333341</v>
      </c>
      <c r="AE162" s="43">
        <v>5.0966633333333355</v>
      </c>
      <c r="AF162" s="44">
        <v>99.812373333333369</v>
      </c>
      <c r="AG162" s="43">
        <v>0.28970666666666661</v>
      </c>
      <c r="AH162" s="43">
        <v>3.7182733333333342</v>
      </c>
      <c r="AI162" s="43">
        <v>6.1823366666666661</v>
      </c>
      <c r="AJ162" s="42">
        <v>3180</v>
      </c>
      <c r="AK162" s="45">
        <v>13.241349379016491</v>
      </c>
      <c r="AL162" s="45">
        <v>0.44577247945756626</v>
      </c>
      <c r="AM162" s="45">
        <v>4.8066046515044189E-3</v>
      </c>
      <c r="AN162" s="45">
        <v>4.4958473815468324E-2</v>
      </c>
      <c r="AO162" s="45">
        <v>0.10752171659822823</v>
      </c>
      <c r="AP162" s="45">
        <v>6.6475300053789779E-2</v>
      </c>
      <c r="AQ162" s="45">
        <v>2.6193357059052E-2</v>
      </c>
      <c r="AR162" s="45">
        <v>3.736892802328156E-2</v>
      </c>
      <c r="AS162" s="45">
        <v>3.5287580338023136E-18</v>
      </c>
      <c r="AT162" s="45">
        <v>3.0307622045006932E-2</v>
      </c>
      <c r="AU162" s="45">
        <v>1.1032084868769143E-3</v>
      </c>
      <c r="AV162" s="45">
        <v>5.3199742891091124E-3</v>
      </c>
      <c r="AW162" s="45">
        <v>1.266029588730151E-2</v>
      </c>
      <c r="AX162" s="45">
        <v>6.7514153475535283E-4</v>
      </c>
      <c r="AY162" s="45">
        <v>6.0922751162397499E-3</v>
      </c>
      <c r="AZ162" s="45">
        <v>1.1973918015573764E-3</v>
      </c>
      <c r="BA162" s="45">
        <v>5.6060609647265135E-3</v>
      </c>
      <c r="BB162" s="45">
        <v>0</v>
      </c>
      <c r="BC162" s="24">
        <v>54</v>
      </c>
      <c r="BD162" s="29">
        <v>44</v>
      </c>
      <c r="BE162" s="30">
        <f t="shared" si="46"/>
        <v>0.99035995912622687</v>
      </c>
      <c r="BF162" s="30">
        <v>0.92078399346672102</v>
      </c>
      <c r="BG162" s="30">
        <f t="shared" si="47"/>
        <v>1.0913038875548127</v>
      </c>
      <c r="BH162" s="31">
        <f t="shared" si="48"/>
        <v>52.754895462595087</v>
      </c>
      <c r="BI162" s="32">
        <f t="shared" si="49"/>
        <v>2537.2815385649396</v>
      </c>
      <c r="BJ162" s="33">
        <f t="shared" si="50"/>
        <v>0.77481397200752322</v>
      </c>
      <c r="BK162" s="33">
        <f t="shared" si="51"/>
        <v>0.7673447336478002</v>
      </c>
      <c r="BL162" s="15"/>
    </row>
    <row r="163" spans="1:64" x14ac:dyDescent="0.3">
      <c r="A163" s="34" t="s">
        <v>24</v>
      </c>
      <c r="B163" s="35">
        <v>40631</v>
      </c>
      <c r="C163" s="15">
        <v>51300</v>
      </c>
      <c r="D163" s="36">
        <v>0.65</v>
      </c>
      <c r="E163" s="37">
        <v>0.65</v>
      </c>
      <c r="F163" s="38">
        <v>74.099999999999994</v>
      </c>
      <c r="G163" s="39">
        <v>74</v>
      </c>
      <c r="H163" s="39">
        <v>609</v>
      </c>
      <c r="I163" s="39">
        <v>90</v>
      </c>
      <c r="J163" s="39">
        <v>4350</v>
      </c>
      <c r="K163" s="39">
        <v>74</v>
      </c>
      <c r="L163" s="39">
        <v>600</v>
      </c>
      <c r="M163" s="39">
        <v>90</v>
      </c>
      <c r="N163" s="39">
        <v>4350</v>
      </c>
      <c r="O163" s="40">
        <f t="shared" si="44"/>
        <v>74</v>
      </c>
      <c r="P163" s="40">
        <f t="shared" si="45"/>
        <v>4350</v>
      </c>
      <c r="Q163" s="41" t="s">
        <v>23</v>
      </c>
      <c r="R163" s="40">
        <v>-6</v>
      </c>
      <c r="S163" s="42">
        <v>32811.466666666667</v>
      </c>
      <c r="T163" s="43">
        <v>26.711333333333332</v>
      </c>
      <c r="U163" s="43">
        <v>16.379999999999995</v>
      </c>
      <c r="V163" s="43">
        <v>99.234999999999999</v>
      </c>
      <c r="W163" s="43">
        <v>86.432666666666634</v>
      </c>
      <c r="X163" s="43">
        <v>12.80233333333333</v>
      </c>
      <c r="Y163" s="43">
        <v>6.206999999999999</v>
      </c>
      <c r="Z163" s="43">
        <v>2.1863333333333332</v>
      </c>
      <c r="AA163" s="43">
        <v>1.5403333333333344E-2</v>
      </c>
      <c r="AB163" s="43">
        <v>1.6500766666666669</v>
      </c>
      <c r="AC163" s="43">
        <v>0.22881999999999997</v>
      </c>
      <c r="AD163" s="43">
        <v>10.490973333333335</v>
      </c>
      <c r="AE163" s="43">
        <v>9.1375366666666675</v>
      </c>
      <c r="AF163" s="44">
        <v>99.938346666666675</v>
      </c>
      <c r="AG163" s="43">
        <v>0.31823000000000001</v>
      </c>
      <c r="AH163" s="43">
        <v>4.0233800000000004</v>
      </c>
      <c r="AI163" s="43">
        <v>11.058079999999999</v>
      </c>
      <c r="AJ163" s="42">
        <v>3185</v>
      </c>
      <c r="AK163" s="45">
        <v>41.173085729919322</v>
      </c>
      <c r="AL163" s="45">
        <v>0.24795346244929067</v>
      </c>
      <c r="AM163" s="45">
        <v>5.8722021951469099E-3</v>
      </c>
      <c r="AN163" s="45">
        <v>0.13431178344588326</v>
      </c>
      <c r="AO163" s="45">
        <v>0.12168170273960302</v>
      </c>
      <c r="AP163" s="45">
        <v>3.1914036835324427E-2</v>
      </c>
      <c r="AQ163" s="45">
        <v>3.7338156502892322E-2</v>
      </c>
      <c r="AR163" s="45">
        <v>2.5118111796667484E-2</v>
      </c>
      <c r="AS163" s="45">
        <v>1.8257418583505441E-5</v>
      </c>
      <c r="AT163" s="45">
        <v>1.5384355764829745E-2</v>
      </c>
      <c r="AU163" s="45">
        <v>1.4050156460044282E-3</v>
      </c>
      <c r="AV163" s="45">
        <v>1.5993423935961829E-2</v>
      </c>
      <c r="AW163" s="45">
        <v>1.5470761819133679E-2</v>
      </c>
      <c r="AX163" s="45">
        <v>3.1484351157496184E-4</v>
      </c>
      <c r="AY163" s="45">
        <v>3.7101119975659455E-3</v>
      </c>
      <c r="AZ163" s="45">
        <v>3.6495063435654997E-3</v>
      </c>
      <c r="BA163" s="45">
        <v>1.6842810806455905E-2</v>
      </c>
      <c r="BB163" s="45">
        <v>0</v>
      </c>
      <c r="BC163" s="24">
        <v>48</v>
      </c>
      <c r="BD163" s="29">
        <v>43</v>
      </c>
      <c r="BE163" s="30">
        <f t="shared" si="46"/>
        <v>0.97879191007769883</v>
      </c>
      <c r="BF163" s="30">
        <v>0.91602014427657552</v>
      </c>
      <c r="BG163" s="30">
        <f t="shared" si="47"/>
        <v>1.1034427105947899</v>
      </c>
      <c r="BH163" s="31">
        <f t="shared" si="48"/>
        <v>74.797405571038155</v>
      </c>
      <c r="BI163" s="32">
        <f t="shared" si="49"/>
        <v>4799.9757910873359</v>
      </c>
      <c r="BJ163" s="33">
        <f t="shared" si="50"/>
        <v>0.90527608803526283</v>
      </c>
      <c r="BK163" s="33">
        <f t="shared" si="51"/>
        <v>0.88607691135570199</v>
      </c>
      <c r="BL163" s="15"/>
    </row>
    <row r="164" spans="1:64" x14ac:dyDescent="0.3">
      <c r="A164" s="34" t="s">
        <v>27</v>
      </c>
      <c r="B164" s="35">
        <v>40631</v>
      </c>
      <c r="C164" s="15">
        <v>64500</v>
      </c>
      <c r="D164" s="36">
        <v>0.65</v>
      </c>
      <c r="E164" s="37">
        <v>0.65</v>
      </c>
      <c r="F164" s="38">
        <v>74.099999999999994</v>
      </c>
      <c r="G164" s="39">
        <v>74</v>
      </c>
      <c r="H164" s="39">
        <v>628</v>
      </c>
      <c r="I164" s="39">
        <v>90</v>
      </c>
      <c r="J164" s="39">
        <v>4415</v>
      </c>
      <c r="K164" s="39">
        <v>74</v>
      </c>
      <c r="L164" s="39">
        <v>610</v>
      </c>
      <c r="M164" s="39">
        <v>91</v>
      </c>
      <c r="N164" s="39">
        <v>4425</v>
      </c>
      <c r="O164" s="40">
        <f t="shared" si="44"/>
        <v>74</v>
      </c>
      <c r="P164" s="40">
        <f t="shared" si="45"/>
        <v>4415</v>
      </c>
      <c r="Q164" s="41" t="s">
        <v>23</v>
      </c>
      <c r="R164" s="40">
        <v>-6</v>
      </c>
      <c r="S164" s="42">
        <v>34218.333333333336</v>
      </c>
      <c r="T164" s="43">
        <v>14.288</v>
      </c>
      <c r="U164" s="43">
        <v>19.232666666666674</v>
      </c>
      <c r="V164" s="43">
        <v>105.25333333333329</v>
      </c>
      <c r="W164" s="43">
        <v>91.739333333333306</v>
      </c>
      <c r="X164" s="43">
        <v>13.514000000000005</v>
      </c>
      <c r="Y164" s="43">
        <v>2.1</v>
      </c>
      <c r="Z164" s="43">
        <v>2.5899999999999994</v>
      </c>
      <c r="AA164" s="43">
        <v>1.6073333333333339E-2</v>
      </c>
      <c r="AB164" s="43">
        <v>0.84642333333333364</v>
      </c>
      <c r="AC164" s="43">
        <v>7.4339999999999976E-2</v>
      </c>
      <c r="AD164" s="43">
        <v>10.684900000000003</v>
      </c>
      <c r="AE164" s="43">
        <v>9.3130066666666664</v>
      </c>
      <c r="AF164" s="44">
        <v>99.972676666666686</v>
      </c>
      <c r="AG164" s="43">
        <v>0.36201666666666654</v>
      </c>
      <c r="AH164" s="43">
        <v>4.1473699999999996</v>
      </c>
      <c r="AI164" s="43">
        <v>11.262483333333334</v>
      </c>
      <c r="AJ164" s="42">
        <v>3185</v>
      </c>
      <c r="AK164" s="45">
        <v>46.377263552574441</v>
      </c>
      <c r="AL164" s="45">
        <v>0.29704754060490329</v>
      </c>
      <c r="AM164" s="45">
        <v>7.8491525276486347E-3</v>
      </c>
      <c r="AN164" s="45">
        <v>0.34912040541987821</v>
      </c>
      <c r="AO164" s="45">
        <v>0.40153097818377792</v>
      </c>
      <c r="AP164" s="45">
        <v>6.2730952597526271E-2</v>
      </c>
      <c r="AQ164" s="45">
        <v>2.9711254108328301E-2</v>
      </c>
      <c r="AR164" s="45">
        <v>3.4240528516707378E-2</v>
      </c>
      <c r="AS164" s="45">
        <v>4.4977644510880111E-5</v>
      </c>
      <c r="AT164" s="45">
        <v>1.7516527827353134E-2</v>
      </c>
      <c r="AU164" s="45">
        <v>1.1103276931640036E-3</v>
      </c>
      <c r="AV164" s="45">
        <v>2.7118539275075074E-2</v>
      </c>
      <c r="AW164" s="45">
        <v>3.3380439588573965E-2</v>
      </c>
      <c r="AX164" s="45">
        <v>4.0401718411204809E-4</v>
      </c>
      <c r="AY164" s="45">
        <v>4.6218434397553116E-3</v>
      </c>
      <c r="AZ164" s="45">
        <v>4.1050137552795987E-3</v>
      </c>
      <c r="BA164" s="45">
        <v>2.8591029257845724E-2</v>
      </c>
      <c r="BB164" s="45">
        <v>0</v>
      </c>
      <c r="BC164" s="24">
        <v>63</v>
      </c>
      <c r="BD164" s="29">
        <v>40</v>
      </c>
      <c r="BE164" s="30">
        <f t="shared" si="46"/>
        <v>1.0077120326990188</v>
      </c>
      <c r="BF164" s="30">
        <v>0.91602014427657552</v>
      </c>
      <c r="BG164" s="30">
        <f t="shared" si="47"/>
        <v>1.0874937093817685</v>
      </c>
      <c r="BH164" s="31">
        <f t="shared" si="48"/>
        <v>73.71629469801394</v>
      </c>
      <c r="BI164" s="32">
        <f t="shared" si="49"/>
        <v>4801.2847269205076</v>
      </c>
      <c r="BJ164" s="33">
        <f t="shared" si="50"/>
        <v>0.89853634159078832</v>
      </c>
      <c r="BK164" s="33">
        <f t="shared" si="51"/>
        <v>0.90546588323839317</v>
      </c>
      <c r="BL164" s="15"/>
    </row>
    <row r="165" spans="1:64" x14ac:dyDescent="0.3">
      <c r="A165" s="34" t="s">
        <v>28</v>
      </c>
      <c r="B165" s="35">
        <v>40631</v>
      </c>
      <c r="C165" s="15"/>
      <c r="D165" s="36">
        <v>0.65</v>
      </c>
      <c r="E165" s="37">
        <v>0.65</v>
      </c>
      <c r="F165" s="38">
        <v>74.099999999999994</v>
      </c>
      <c r="G165" s="39">
        <v>74</v>
      </c>
      <c r="H165" s="39">
        <v>648</v>
      </c>
      <c r="I165" s="39">
        <v>91</v>
      </c>
      <c r="J165" s="39">
        <v>4430</v>
      </c>
      <c r="K165" s="39">
        <v>74</v>
      </c>
      <c r="L165" s="39">
        <v>637</v>
      </c>
      <c r="M165" s="39">
        <v>91</v>
      </c>
      <c r="N165" s="39">
        <v>4450</v>
      </c>
      <c r="O165" s="40">
        <f t="shared" si="44"/>
        <v>74</v>
      </c>
      <c r="P165" s="40">
        <f t="shared" si="45"/>
        <v>4430</v>
      </c>
      <c r="Q165" s="41" t="s">
        <v>23</v>
      </c>
      <c r="R165" s="40">
        <v>-6</v>
      </c>
      <c r="S165" s="42">
        <v>33552.433333333334</v>
      </c>
      <c r="T165" s="43">
        <v>24.920333333333328</v>
      </c>
      <c r="U165" s="43">
        <v>16.387999999999995</v>
      </c>
      <c r="V165" s="43">
        <v>117.5766666666667</v>
      </c>
      <c r="W165" s="43">
        <v>103.64</v>
      </c>
      <c r="X165" s="43">
        <v>13.936666666666662</v>
      </c>
      <c r="Y165" s="43">
        <v>2.1323333333333334</v>
      </c>
      <c r="Z165" s="43">
        <v>2.7083333333333339</v>
      </c>
      <c r="AA165" s="43">
        <v>1.5753333333333328E-2</v>
      </c>
      <c r="AB165" s="43">
        <v>1.5055599999999998</v>
      </c>
      <c r="AC165" s="43">
        <v>7.6926666666666629E-2</v>
      </c>
      <c r="AD165" s="43">
        <v>12.163739999999999</v>
      </c>
      <c r="AE165" s="43">
        <v>10.721926666666667</v>
      </c>
      <c r="AF165" s="44">
        <v>99.956933333333325</v>
      </c>
      <c r="AG165" s="43">
        <v>0.38577333333333336</v>
      </c>
      <c r="AH165" s="43">
        <v>4.0893266666666666</v>
      </c>
      <c r="AI165" s="43">
        <v>12.821276666666668</v>
      </c>
      <c r="AJ165" s="42">
        <v>3185</v>
      </c>
      <c r="AK165" s="45">
        <v>72.309050958461114</v>
      </c>
      <c r="AL165" s="45">
        <v>0.42312860467229385</v>
      </c>
      <c r="AM165" s="45">
        <v>1.0635010497214248E-2</v>
      </c>
      <c r="AN165" s="45">
        <v>0.21922014338187137</v>
      </c>
      <c r="AO165" s="45">
        <v>0.17927055261387168</v>
      </c>
      <c r="AP165" s="45">
        <v>8.8991798666422095E-2</v>
      </c>
      <c r="AQ165" s="45">
        <v>1.7356968854500263E-2</v>
      </c>
      <c r="AR165" s="45">
        <v>4.5567935893665326E-2</v>
      </c>
      <c r="AS165" s="45">
        <v>5.0741626340493936E-5</v>
      </c>
      <c r="AT165" s="45">
        <v>2.4104107533779378E-2</v>
      </c>
      <c r="AU165" s="45">
        <v>6.2418682732199551E-4</v>
      </c>
      <c r="AV165" s="45">
        <v>2.5282972326353841E-2</v>
      </c>
      <c r="AW165" s="45">
        <v>1.8786861390864152E-2</v>
      </c>
      <c r="AX165" s="45">
        <v>6.0704674212704165E-4</v>
      </c>
      <c r="AY165" s="45">
        <v>6.6763056753914706E-3</v>
      </c>
      <c r="AZ165" s="45">
        <v>6.4263967129833512E-3</v>
      </c>
      <c r="BA165" s="45">
        <v>2.6641964348895555E-2</v>
      </c>
      <c r="BB165" s="45">
        <v>0</v>
      </c>
      <c r="BC165" s="24">
        <v>73</v>
      </c>
      <c r="BD165" s="29">
        <v>34</v>
      </c>
      <c r="BE165" s="30">
        <f t="shared" si="46"/>
        <v>1.0269921144465655</v>
      </c>
      <c r="BF165" s="30">
        <v>0.91397849462365588</v>
      </c>
      <c r="BG165" s="30">
        <f t="shared" si="47"/>
        <v>1.0796437334987881</v>
      </c>
      <c r="BH165" s="31">
        <f t="shared" si="48"/>
        <v>73.021065416208359</v>
      </c>
      <c r="BI165" s="32">
        <f t="shared" si="49"/>
        <v>4782.821739399631</v>
      </c>
      <c r="BJ165" s="33">
        <f t="shared" si="50"/>
        <v>0.89423082997928538</v>
      </c>
      <c r="BK165" s="33">
        <f t="shared" si="51"/>
        <v>0.91836801088373343</v>
      </c>
      <c r="BL165" s="15"/>
    </row>
    <row r="166" spans="1:64" x14ac:dyDescent="0.3">
      <c r="A166" s="34" t="s">
        <v>20</v>
      </c>
      <c r="B166" s="35">
        <v>40633</v>
      </c>
      <c r="C166" s="15">
        <v>71880</v>
      </c>
      <c r="D166" s="36">
        <v>0.65</v>
      </c>
      <c r="E166" s="37">
        <v>0.65</v>
      </c>
      <c r="F166" s="38">
        <v>74.099999999999994</v>
      </c>
      <c r="G166" s="39">
        <v>74.5</v>
      </c>
      <c r="H166" s="39">
        <v>660</v>
      </c>
      <c r="I166" s="39">
        <v>91</v>
      </c>
      <c r="J166" s="39">
        <v>4450</v>
      </c>
      <c r="K166" s="39">
        <v>74.5</v>
      </c>
      <c r="L166" s="39">
        <v>654</v>
      </c>
      <c r="M166" s="39">
        <v>91</v>
      </c>
      <c r="N166" s="39">
        <v>4580</v>
      </c>
      <c r="O166" s="40">
        <f t="shared" si="44"/>
        <v>74.5</v>
      </c>
      <c r="P166" s="40">
        <f t="shared" si="45"/>
        <v>4450</v>
      </c>
      <c r="Q166" s="41" t="s">
        <v>23</v>
      </c>
      <c r="R166" s="40">
        <v>-6</v>
      </c>
      <c r="S166" s="42">
        <v>34601.866666666669</v>
      </c>
      <c r="T166" s="43">
        <v>15.648999999999999</v>
      </c>
      <c r="U166" s="43">
        <v>16.248666666666669</v>
      </c>
      <c r="V166" s="43">
        <v>113.16666666666669</v>
      </c>
      <c r="W166" s="43">
        <v>101.58</v>
      </c>
      <c r="X166" s="43">
        <v>11.586666666666668</v>
      </c>
      <c r="Y166" s="43">
        <v>2.0149999999999992</v>
      </c>
      <c r="Z166" s="43">
        <v>4.1929999999999996</v>
      </c>
      <c r="AA166" s="43">
        <v>1.6219999999999995E-2</v>
      </c>
      <c r="AB166" s="43">
        <v>0.9167700000000002</v>
      </c>
      <c r="AC166" s="43">
        <v>7.0550000000000015E-2</v>
      </c>
      <c r="AD166" s="43">
        <v>11.363386666666663</v>
      </c>
      <c r="AE166" s="43">
        <v>10.199943333333332</v>
      </c>
      <c r="AF166" s="44">
        <v>99.971416666666698</v>
      </c>
      <c r="AG166" s="43">
        <v>0.57969999999999977</v>
      </c>
      <c r="AH166" s="43">
        <v>4.1814300000000006</v>
      </c>
      <c r="AI166" s="43">
        <v>11.977660000000002</v>
      </c>
      <c r="AJ166" s="42">
        <v>3185</v>
      </c>
      <c r="AK166" s="45">
        <v>18.827224113863167</v>
      </c>
      <c r="AL166" s="45">
        <v>0.2551044410866608</v>
      </c>
      <c r="AM166" s="45">
        <v>4.3417248545537255E-3</v>
      </c>
      <c r="AN166" s="45">
        <v>0.26041522988109606</v>
      </c>
      <c r="AO166" s="45">
        <v>0.20409598823542091</v>
      </c>
      <c r="AP166" s="45">
        <v>7.7607915226135804E-2</v>
      </c>
      <c r="AQ166" s="45">
        <v>3.1045017369108901E-2</v>
      </c>
      <c r="AR166" s="45">
        <v>4.0270636174898462E-2</v>
      </c>
      <c r="AS166" s="45">
        <v>4.0683810217248405E-5</v>
      </c>
      <c r="AT166" s="45">
        <v>1.4952502961965475E-2</v>
      </c>
      <c r="AU166" s="45">
        <v>1.0798307657955562E-3</v>
      </c>
      <c r="AV166" s="45">
        <v>2.3852632809692513E-2</v>
      </c>
      <c r="AW166" s="45">
        <v>1.9075054721905214E-2</v>
      </c>
      <c r="AX166" s="45">
        <v>3.7882152410506181E-4</v>
      </c>
      <c r="AY166" s="45">
        <v>5.6869481543570365E-3</v>
      </c>
      <c r="AZ166" s="45">
        <v>1.6592790291424827E-3</v>
      </c>
      <c r="BA166" s="45">
        <v>2.5150890845948678E-2</v>
      </c>
      <c r="BB166" s="45">
        <v>0</v>
      </c>
      <c r="BC166" s="24">
        <v>84</v>
      </c>
      <c r="BD166" s="29">
        <v>39</v>
      </c>
      <c r="BE166" s="30">
        <f t="shared" si="46"/>
        <v>1.0482002043688667</v>
      </c>
      <c r="BF166" s="30">
        <v>0.91602014427657552</v>
      </c>
      <c r="BG166" s="30">
        <f t="shared" si="47"/>
        <v>1.0662839093994811</v>
      </c>
      <c r="BH166" s="31">
        <f t="shared" si="48"/>
        <v>72.766946769328825</v>
      </c>
      <c r="BI166" s="32">
        <f t="shared" si="49"/>
        <v>4744.9633968276912</v>
      </c>
      <c r="BJ166" s="33">
        <f t="shared" si="50"/>
        <v>0.89266248220489297</v>
      </c>
      <c r="BK166" s="33">
        <f t="shared" si="51"/>
        <v>0.93568899627958868</v>
      </c>
      <c r="BL166" s="15"/>
    </row>
    <row r="167" spans="1:64" x14ac:dyDescent="0.3">
      <c r="A167" s="34" t="s">
        <v>26</v>
      </c>
      <c r="B167" s="35">
        <v>40633</v>
      </c>
      <c r="C167" s="15"/>
      <c r="D167" s="36">
        <v>0.65</v>
      </c>
      <c r="E167" s="37">
        <v>0.65</v>
      </c>
      <c r="F167" s="38">
        <v>74.099999999999994</v>
      </c>
      <c r="G167" s="39">
        <v>74</v>
      </c>
      <c r="H167" s="39">
        <v>624</v>
      </c>
      <c r="I167" s="39">
        <v>90</v>
      </c>
      <c r="J167" s="39">
        <v>4460</v>
      </c>
      <c r="K167" s="39">
        <v>74</v>
      </c>
      <c r="L167" s="39">
        <v>619</v>
      </c>
      <c r="M167" s="39">
        <v>90</v>
      </c>
      <c r="N167" s="39">
        <v>4615</v>
      </c>
      <c r="O167" s="40">
        <f t="shared" si="44"/>
        <v>74</v>
      </c>
      <c r="P167" s="40">
        <f t="shared" si="45"/>
        <v>4460</v>
      </c>
      <c r="Q167" s="41" t="s">
        <v>23</v>
      </c>
      <c r="R167" s="40">
        <v>-6</v>
      </c>
      <c r="S167" s="42">
        <v>34182.433333333334</v>
      </c>
      <c r="T167" s="43">
        <v>15.66</v>
      </c>
      <c r="U167" s="43">
        <v>18.36333333333334</v>
      </c>
      <c r="V167" s="43">
        <v>103.56333333333333</v>
      </c>
      <c r="W167" s="43">
        <v>92.964999999999975</v>
      </c>
      <c r="X167" s="43">
        <v>10.598333333333331</v>
      </c>
      <c r="Y167" s="43">
        <v>1.3186666666666664</v>
      </c>
      <c r="Z167" s="43">
        <v>3.111333333333334</v>
      </c>
      <c r="AA167" s="43">
        <v>1.6030000000000006E-2</v>
      </c>
      <c r="AB167" s="43">
        <v>0.92867666666666671</v>
      </c>
      <c r="AC167" s="43">
        <v>4.6723333333333346E-2</v>
      </c>
      <c r="AD167" s="43">
        <v>10.523953333333333</v>
      </c>
      <c r="AE167" s="43">
        <v>9.4469600000000007</v>
      </c>
      <c r="AF167" s="44">
        <v>99.97350333333334</v>
      </c>
      <c r="AG167" s="43">
        <v>0.43532000000000004</v>
      </c>
      <c r="AH167" s="43">
        <v>4.1443866666666658</v>
      </c>
      <c r="AI167" s="43">
        <v>11.092843333333336</v>
      </c>
      <c r="AJ167" s="42">
        <v>3185</v>
      </c>
      <c r="AK167" s="45">
        <v>46.920830852471568</v>
      </c>
      <c r="AL167" s="45">
        <v>0.3301410356926282</v>
      </c>
      <c r="AM167" s="45">
        <v>8.0229555708574186E-3</v>
      </c>
      <c r="AN167" s="45">
        <v>0.53271156284697707</v>
      </c>
      <c r="AO167" s="45">
        <v>0.49322828176893224</v>
      </c>
      <c r="AP167" s="45">
        <v>5.3050615605212091E-2</v>
      </c>
      <c r="AQ167" s="45">
        <v>1.8332810859848777E-2</v>
      </c>
      <c r="AR167" s="45">
        <v>3.8032049400593675E-2</v>
      </c>
      <c r="AS167" s="45">
        <v>4.6609159969939626E-5</v>
      </c>
      <c r="AT167" s="45">
        <v>2.0472381451576434E-2</v>
      </c>
      <c r="AU167" s="45">
        <v>6.9811733690831239E-4</v>
      </c>
      <c r="AV167" s="45">
        <v>4.403607246520639E-2</v>
      </c>
      <c r="AW167" s="45">
        <v>4.0674312829326681E-2</v>
      </c>
      <c r="AX167" s="45">
        <v>5.2619868630748433E-4</v>
      </c>
      <c r="AY167" s="45">
        <v>5.2225901883894794E-3</v>
      </c>
      <c r="AZ167" s="45">
        <v>4.1356093103454891E-3</v>
      </c>
      <c r="BA167" s="45">
        <v>4.6421076391369137E-2</v>
      </c>
      <c r="BB167" s="45">
        <v>0</v>
      </c>
      <c r="BC167" s="24">
        <v>56</v>
      </c>
      <c r="BD167" s="29">
        <v>46</v>
      </c>
      <c r="BE167" s="30">
        <f t="shared" si="46"/>
        <v>0.99421597547573626</v>
      </c>
      <c r="BF167" s="30">
        <v>0.91874234381380149</v>
      </c>
      <c r="BG167" s="30">
        <f t="shared" si="47"/>
        <v>1.0916059604687989</v>
      </c>
      <c r="BH167" s="31">
        <f t="shared" si="48"/>
        <v>74.214941779524295</v>
      </c>
      <c r="BI167" s="32">
        <f t="shared" si="49"/>
        <v>4868.562583690843</v>
      </c>
      <c r="BJ167" s="33">
        <f t="shared" si="50"/>
        <v>0.9016380859698645</v>
      </c>
      <c r="BK167" s="33">
        <f t="shared" si="51"/>
        <v>0.89642298916860463</v>
      </c>
      <c r="BL167" s="15"/>
    </row>
    <row r="168" spans="1:64" x14ac:dyDescent="0.3">
      <c r="A168" s="34" t="s">
        <v>20</v>
      </c>
      <c r="B168" s="35">
        <v>40633</v>
      </c>
      <c r="C168" s="15">
        <v>69120</v>
      </c>
      <c r="D168" s="36">
        <v>0.65</v>
      </c>
      <c r="E168" s="37">
        <v>0.65</v>
      </c>
      <c r="F168" s="38">
        <v>74.099999999999994</v>
      </c>
      <c r="G168" s="39">
        <v>74</v>
      </c>
      <c r="H168" s="39">
        <v>664</v>
      </c>
      <c r="I168" s="39">
        <v>91</v>
      </c>
      <c r="J168" s="39">
        <v>4490</v>
      </c>
      <c r="K168" s="39">
        <v>74</v>
      </c>
      <c r="L168" s="39">
        <v>652</v>
      </c>
      <c r="M168" s="39">
        <v>91</v>
      </c>
      <c r="N168" s="39">
        <v>4520</v>
      </c>
      <c r="O168" s="40">
        <f t="shared" si="44"/>
        <v>74</v>
      </c>
      <c r="P168" s="40">
        <f t="shared" si="45"/>
        <v>4490</v>
      </c>
      <c r="Q168" s="41" t="s">
        <v>23</v>
      </c>
      <c r="R168" s="40">
        <v>-6</v>
      </c>
      <c r="S168" s="42">
        <v>36408.23333333333</v>
      </c>
      <c r="T168" s="43">
        <v>18.319666666666667</v>
      </c>
      <c r="U168" s="43">
        <v>15.963333333333333</v>
      </c>
      <c r="V168" s="43">
        <v>113.41666666666666</v>
      </c>
      <c r="W168" s="43">
        <v>101.77333333333331</v>
      </c>
      <c r="X168" s="43">
        <v>11.643333333333333</v>
      </c>
      <c r="Y168" s="43">
        <v>2.6343333333333332</v>
      </c>
      <c r="Z168" s="43">
        <v>4.6080000000000005</v>
      </c>
      <c r="AA168" s="43">
        <v>1.7093333333333335E-2</v>
      </c>
      <c r="AB168" s="43">
        <v>1.0192666666666665</v>
      </c>
      <c r="AC168" s="43">
        <v>8.7763333333333332E-2</v>
      </c>
      <c r="AD168" s="43">
        <v>10.835783333333334</v>
      </c>
      <c r="AE168" s="43">
        <v>9.7233766666666668</v>
      </c>
      <c r="AF168" s="44">
        <v>99.967283333333313</v>
      </c>
      <c r="AG168" s="43">
        <v>0.60615666666666657</v>
      </c>
      <c r="AH168" s="43">
        <v>4.3410799999999998</v>
      </c>
      <c r="AI168" s="43">
        <v>11.421526666666669</v>
      </c>
      <c r="AJ168" s="42">
        <v>3183</v>
      </c>
      <c r="AK168" s="45">
        <v>42.584344973848836</v>
      </c>
      <c r="AL168" s="45">
        <v>0.18486683619956204</v>
      </c>
      <c r="AM168" s="45">
        <v>8.022955570857979E-3</v>
      </c>
      <c r="AN168" s="45">
        <v>0.42998262461892739</v>
      </c>
      <c r="AO168" s="45">
        <v>0.3912256015024605</v>
      </c>
      <c r="AP168" s="45">
        <v>6.2606231557929048E-2</v>
      </c>
      <c r="AQ168" s="45">
        <v>5.0400693299374249E-3</v>
      </c>
      <c r="AR168" s="45">
        <v>5.2417422741837909E-2</v>
      </c>
      <c r="AS168" s="45">
        <v>2.5370813170246091E-5</v>
      </c>
      <c r="AT168" s="45">
        <v>9.8501998346028075E-3</v>
      </c>
      <c r="AU168" s="45">
        <v>2.0591818484673859E-4</v>
      </c>
      <c r="AV168" s="45">
        <v>3.3699269237276425E-2</v>
      </c>
      <c r="AW168" s="45">
        <v>3.0281207138208983E-2</v>
      </c>
      <c r="AX168" s="45">
        <v>2.3501039350985934E-4</v>
      </c>
      <c r="AY168" s="45">
        <v>6.7871421710889975E-3</v>
      </c>
      <c r="AZ168" s="45">
        <v>3.7600807034626187E-3</v>
      </c>
      <c r="BA168" s="45">
        <v>3.5518377305794532E-2</v>
      </c>
      <c r="BB168" s="45">
        <v>0</v>
      </c>
      <c r="BC168" s="24">
        <v>83</v>
      </c>
      <c r="BD168" s="29">
        <v>43</v>
      </c>
      <c r="BE168" s="30">
        <f t="shared" si="46"/>
        <v>1.0462721961941122</v>
      </c>
      <c r="BF168" s="30">
        <v>0.91602014427657552</v>
      </c>
      <c r="BG168" s="30">
        <f t="shared" si="47"/>
        <v>1.0672658995042714</v>
      </c>
      <c r="BH168" s="31">
        <f t="shared" si="48"/>
        <v>72.345142680157508</v>
      </c>
      <c r="BI168" s="32">
        <f t="shared" si="49"/>
        <v>4792.0238887741789</v>
      </c>
      <c r="BJ168" s="33">
        <f t="shared" si="50"/>
        <v>0.89006544476052485</v>
      </c>
      <c r="BK168" s="33">
        <f t="shared" si="51"/>
        <v>0.93125072764608352</v>
      </c>
      <c r="BL168" s="15"/>
    </row>
    <row r="169" spans="1:64" x14ac:dyDescent="0.3">
      <c r="A169" s="34" t="s">
        <v>21</v>
      </c>
      <c r="B169" s="35">
        <v>40630</v>
      </c>
      <c r="C169" s="15"/>
      <c r="D169" s="36">
        <v>0.65</v>
      </c>
      <c r="E169" s="37">
        <v>0.65</v>
      </c>
      <c r="F169" s="38">
        <v>74.099999999999994</v>
      </c>
      <c r="G169" s="39">
        <v>74</v>
      </c>
      <c r="H169" s="39">
        <v>637</v>
      </c>
      <c r="I169" s="39">
        <v>91</v>
      </c>
      <c r="J169" s="39">
        <v>4500</v>
      </c>
      <c r="K169" s="39">
        <v>74</v>
      </c>
      <c r="L169" s="39">
        <v>630</v>
      </c>
      <c r="M169" s="39">
        <v>91</v>
      </c>
      <c r="N169" s="39">
        <v>4700</v>
      </c>
      <c r="O169" s="40">
        <f t="shared" si="44"/>
        <v>74</v>
      </c>
      <c r="P169" s="40">
        <f t="shared" si="45"/>
        <v>4500</v>
      </c>
      <c r="Q169" s="41" t="s">
        <v>23</v>
      </c>
      <c r="R169" s="40">
        <v>-6</v>
      </c>
      <c r="S169" s="42">
        <v>33642.433333333334</v>
      </c>
      <c r="T169" s="43">
        <v>28.433999999999994</v>
      </c>
      <c r="U169" s="43">
        <v>17.882999999999996</v>
      </c>
      <c r="V169" s="43">
        <v>109.77000000000004</v>
      </c>
      <c r="W169" s="43">
        <v>95.130333333333326</v>
      </c>
      <c r="X169" s="43">
        <v>14.639666666666667</v>
      </c>
      <c r="Y169" s="43">
        <v>0.87300000000000033</v>
      </c>
      <c r="Z169" s="43">
        <v>1.8023333333333336</v>
      </c>
      <c r="AA169" s="43">
        <v>1.579666666666666E-2</v>
      </c>
      <c r="AB169" s="43">
        <v>1.7130800000000004</v>
      </c>
      <c r="AC169" s="43">
        <v>3.141E-2</v>
      </c>
      <c r="AD169" s="43">
        <v>11.325693333333334</v>
      </c>
      <c r="AE169" s="43">
        <v>9.8152200000000001</v>
      </c>
      <c r="AF169" s="44">
        <v>99.956613333333337</v>
      </c>
      <c r="AG169" s="43">
        <v>0.25603666666666663</v>
      </c>
      <c r="AH169" s="43">
        <v>4.0977333333333332</v>
      </c>
      <c r="AI169" s="43">
        <v>11.937929999999998</v>
      </c>
      <c r="AJ169" s="42">
        <v>3184.1666666666665</v>
      </c>
      <c r="AK169" s="45">
        <v>44.587522092794032</v>
      </c>
      <c r="AL169" s="45">
        <v>0.31466018890694381</v>
      </c>
      <c r="AM169" s="45">
        <v>9.8785731204738859E-3</v>
      </c>
      <c r="AN169" s="45">
        <v>0.1393333883297512</v>
      </c>
      <c r="AO169" s="45">
        <v>0.1282369394662797</v>
      </c>
      <c r="AP169" s="45">
        <v>2.7099221687937117E-2</v>
      </c>
      <c r="AQ169" s="45">
        <v>1.5120207989811941E-2</v>
      </c>
      <c r="AR169" s="45">
        <v>2.3734644158557222E-2</v>
      </c>
      <c r="AS169" s="45">
        <v>1.8257418583506061E-5</v>
      </c>
      <c r="AT169" s="45">
        <v>1.8626888240316501E-2</v>
      </c>
      <c r="AU169" s="45">
        <v>5.4288501354433623E-4</v>
      </c>
      <c r="AV169" s="45">
        <v>1.8366816654580849E-2</v>
      </c>
      <c r="AW169" s="45">
        <v>1.5930569182636037E-2</v>
      </c>
      <c r="AX169" s="45">
        <v>4.3289987162270635E-4</v>
      </c>
      <c r="AY169" s="45">
        <v>3.3721458770480202E-3</v>
      </c>
      <c r="AZ169" s="45">
        <v>3.9598270019102402E-3</v>
      </c>
      <c r="BA169" s="45">
        <v>1.9349742045861377E-2</v>
      </c>
      <c r="BB169" s="45">
        <v>0.37904902178945155</v>
      </c>
      <c r="BC169" s="24">
        <v>63</v>
      </c>
      <c r="BD169" s="29">
        <v>42</v>
      </c>
      <c r="BE169" s="30">
        <f t="shared" si="46"/>
        <v>1.0077120326990188</v>
      </c>
      <c r="BF169" s="30">
        <v>0.91329794473934933</v>
      </c>
      <c r="BG169" s="30">
        <f t="shared" si="47"/>
        <v>1.090735121332236</v>
      </c>
      <c r="BH169" s="31">
        <f t="shared" si="48"/>
        <v>73.71629469801394</v>
      </c>
      <c r="BI169" s="32">
        <f t="shared" si="49"/>
        <v>4908.3080459950625</v>
      </c>
      <c r="BJ169" s="33">
        <f t="shared" si="50"/>
        <v>0.89853634159078832</v>
      </c>
      <c r="BK169" s="33">
        <f t="shared" si="51"/>
        <v>0.90546588323839317</v>
      </c>
      <c r="BL169" s="15"/>
    </row>
    <row r="170" spans="1:64" x14ac:dyDescent="0.3">
      <c r="A170" s="16" t="s">
        <v>16</v>
      </c>
      <c r="B170" s="17">
        <v>40634</v>
      </c>
      <c r="C170" s="15"/>
      <c r="D170" s="18">
        <v>0.65</v>
      </c>
      <c r="E170" s="19">
        <v>0.65</v>
      </c>
      <c r="F170" s="20">
        <v>74.099999999999994</v>
      </c>
      <c r="G170" s="21">
        <v>74.5</v>
      </c>
      <c r="H170" s="21">
        <v>664</v>
      </c>
      <c r="I170" s="21">
        <v>92</v>
      </c>
      <c r="J170" s="21">
        <v>4500</v>
      </c>
      <c r="K170" s="21">
        <v>74.5</v>
      </c>
      <c r="L170" s="21">
        <v>663</v>
      </c>
      <c r="M170" s="21">
        <v>92</v>
      </c>
      <c r="N170" s="21">
        <v>4700</v>
      </c>
      <c r="O170" s="22">
        <f t="shared" si="44"/>
        <v>74.5</v>
      </c>
      <c r="P170" s="22">
        <f t="shared" si="45"/>
        <v>4500</v>
      </c>
      <c r="Q170" s="23" t="s">
        <v>23</v>
      </c>
      <c r="R170" s="22">
        <v>-6</v>
      </c>
      <c r="S170" s="25">
        <v>25404.033333333333</v>
      </c>
      <c r="T170" s="26">
        <v>13.792666666666671</v>
      </c>
      <c r="U170" s="26">
        <v>17.583999999999993</v>
      </c>
      <c r="V170" s="26">
        <v>85.23966666666665</v>
      </c>
      <c r="W170" s="26">
        <v>77.948666666666682</v>
      </c>
      <c r="X170" s="26">
        <v>7.2910000000000021</v>
      </c>
      <c r="Y170" s="26">
        <v>1.6456666666666662</v>
      </c>
      <c r="Z170" s="26">
        <v>2.1786666666666661</v>
      </c>
      <c r="AA170" s="26">
        <v>1.1930000000000001E-2</v>
      </c>
      <c r="AB170" s="26">
        <v>1.1041466666666664</v>
      </c>
      <c r="AC170" s="26">
        <v>7.8076666666666697E-2</v>
      </c>
      <c r="AD170" s="26">
        <v>11.597146666666665</v>
      </c>
      <c r="AE170" s="26">
        <v>10.605169999999999</v>
      </c>
      <c r="AF170" s="27">
        <v>99.966250000000016</v>
      </c>
      <c r="AG170" s="26">
        <v>0.40809666666666666</v>
      </c>
      <c r="AH170" s="26">
        <v>3.3608833333333328</v>
      </c>
      <c r="AI170" s="26">
        <v>12.224036666666668</v>
      </c>
      <c r="AJ170" s="25">
        <v>3195</v>
      </c>
      <c r="AK170" s="28">
        <v>60.069203385926784</v>
      </c>
      <c r="AL170" s="28">
        <v>0.33615404241175245</v>
      </c>
      <c r="AM170" s="28">
        <v>9.6846839622306731E-3</v>
      </c>
      <c r="AN170" s="28">
        <v>0.33051144623815515</v>
      </c>
      <c r="AO170" s="28">
        <v>0.31567916201609714</v>
      </c>
      <c r="AP170" s="28">
        <v>2.7209278336372846E-2</v>
      </c>
      <c r="AQ170" s="28">
        <v>1.7749858344909854E-2</v>
      </c>
      <c r="AR170" s="28">
        <v>2.7509663923708804E-2</v>
      </c>
      <c r="AS170" s="28">
        <v>4.6609159969939626E-5</v>
      </c>
      <c r="AT170" s="28">
        <v>2.678919923032971E-2</v>
      </c>
      <c r="AU170" s="28">
        <v>1.0060792226752565E-3</v>
      </c>
      <c r="AV170" s="28">
        <v>2.5326988921229546E-2</v>
      </c>
      <c r="AW170" s="28">
        <v>2.4780263976774422E-2</v>
      </c>
      <c r="AX170" s="28">
        <v>6.4740862755675258E-4</v>
      </c>
      <c r="AY170" s="28">
        <v>4.7007323958582516E-3</v>
      </c>
      <c r="AZ170" s="28">
        <v>5.4173465532639476E-3</v>
      </c>
      <c r="BA170" s="28">
        <v>2.6692960241171838E-2</v>
      </c>
      <c r="BB170" s="28">
        <v>0</v>
      </c>
      <c r="BC170" s="24">
        <v>87</v>
      </c>
      <c r="BD170" s="29">
        <v>46</v>
      </c>
      <c r="BE170" s="30">
        <f t="shared" si="46"/>
        <v>1.0539842288931307</v>
      </c>
      <c r="BF170" s="30">
        <v>0.90989519531781671</v>
      </c>
      <c r="BG170" s="30">
        <f t="shared" si="47"/>
        <v>1.0705120791435037</v>
      </c>
      <c r="BH170" s="31">
        <f t="shared" si="48"/>
        <v>72.567007902005855</v>
      </c>
      <c r="BI170" s="32">
        <f t="shared" si="49"/>
        <v>4817.3043561457662</v>
      </c>
      <c r="BJ170" s="33">
        <f t="shared" si="50"/>
        <v>0.89143050426650228</v>
      </c>
      <c r="BK170" s="33">
        <f t="shared" si="51"/>
        <v>0.93955369265114408</v>
      </c>
      <c r="BL170" s="15"/>
    </row>
    <row r="171" spans="1:64" x14ac:dyDescent="0.3">
      <c r="A171" s="34" t="s">
        <v>25</v>
      </c>
      <c r="B171" s="35">
        <v>40632</v>
      </c>
      <c r="C171" s="15">
        <v>52320.000000000007</v>
      </c>
      <c r="D171" s="36">
        <v>0.65</v>
      </c>
      <c r="E171" s="37">
        <v>0.65</v>
      </c>
      <c r="F171" s="38">
        <v>74.099999999999994</v>
      </c>
      <c r="G171" s="39">
        <v>74</v>
      </c>
      <c r="H171" s="39">
        <v>622</v>
      </c>
      <c r="I171" s="39">
        <v>90</v>
      </c>
      <c r="J171" s="39">
        <v>4520</v>
      </c>
      <c r="K171" s="39">
        <v>74.5</v>
      </c>
      <c r="L171" s="39">
        <v>617</v>
      </c>
      <c r="M171" s="39">
        <v>90</v>
      </c>
      <c r="N171" s="39">
        <v>4610</v>
      </c>
      <c r="O171" s="40">
        <f t="shared" si="44"/>
        <v>74</v>
      </c>
      <c r="P171" s="40">
        <f t="shared" si="45"/>
        <v>4520</v>
      </c>
      <c r="Q171" s="41" t="s">
        <v>23</v>
      </c>
      <c r="R171" s="40">
        <v>-6</v>
      </c>
      <c r="S171" s="42">
        <v>35810.833333333336</v>
      </c>
      <c r="T171" s="43">
        <v>18.339999999999996</v>
      </c>
      <c r="U171" s="43">
        <v>21.591999999999999</v>
      </c>
      <c r="V171" s="43">
        <v>104.26999999999998</v>
      </c>
      <c r="W171" s="43">
        <v>94.207333333333324</v>
      </c>
      <c r="X171" s="43">
        <v>10.062666666666667</v>
      </c>
      <c r="Y171" s="43">
        <v>2.2303333333333333</v>
      </c>
      <c r="Z171" s="43">
        <v>2.7746666666666666</v>
      </c>
      <c r="AA171" s="43">
        <v>1.6799999999999992E-2</v>
      </c>
      <c r="AB171" s="43">
        <v>1.0376699999999999</v>
      </c>
      <c r="AC171" s="43">
        <v>7.5513333333333293E-2</v>
      </c>
      <c r="AD171" s="43">
        <v>10.124063333333334</v>
      </c>
      <c r="AE171" s="43">
        <v>9.1470200000000013</v>
      </c>
      <c r="AF171" s="44">
        <v>99.968076666666676</v>
      </c>
      <c r="AG171" s="43">
        <v>0.37092666666666663</v>
      </c>
      <c r="AH171" s="43">
        <v>4.2884433333333325</v>
      </c>
      <c r="AI171" s="43">
        <v>10.671329999999999</v>
      </c>
      <c r="AJ171" s="42">
        <v>3183.9</v>
      </c>
      <c r="AK171" s="45">
        <v>22.580252788759029</v>
      </c>
      <c r="AL171" s="45">
        <v>0.37519650024114781</v>
      </c>
      <c r="AM171" s="45">
        <v>6.1025715325882472E-3</v>
      </c>
      <c r="AN171" s="45">
        <v>0.12905492014562503</v>
      </c>
      <c r="AO171" s="45">
        <v>0.10068501012746585</v>
      </c>
      <c r="AP171" s="45">
        <v>4.8347401836787797E-2</v>
      </c>
      <c r="AQ171" s="45">
        <v>1.1591713250937184E-2</v>
      </c>
      <c r="AR171" s="45">
        <v>3.7207093625973409E-2</v>
      </c>
      <c r="AS171" s="45">
        <v>7.0575160676046272E-18</v>
      </c>
      <c r="AT171" s="45">
        <v>2.1265467393130021E-2</v>
      </c>
      <c r="AU171" s="45">
        <v>3.7207093625973376E-4</v>
      </c>
      <c r="AV171" s="45">
        <v>9.162460267903948E-3</v>
      </c>
      <c r="AW171" s="45">
        <v>6.8688903887318296E-3</v>
      </c>
      <c r="AX171" s="45">
        <v>5.0765405905812033E-4</v>
      </c>
      <c r="AY171" s="45">
        <v>5.0173446290280657E-3</v>
      </c>
      <c r="AZ171" s="45">
        <v>1.983671853656368E-3</v>
      </c>
      <c r="BA171" s="45">
        <v>9.6564486225526359E-3</v>
      </c>
      <c r="BB171" s="45">
        <v>0.30512857662936466</v>
      </c>
      <c r="BC171" s="24">
        <v>55</v>
      </c>
      <c r="BD171" s="29">
        <v>44</v>
      </c>
      <c r="BE171" s="30">
        <f t="shared" si="46"/>
        <v>0.99228796730098157</v>
      </c>
      <c r="BF171" s="30">
        <v>0.92078399346672102</v>
      </c>
      <c r="BG171" s="30">
        <f t="shared" si="47"/>
        <v>1.0902431743774235</v>
      </c>
      <c r="BH171" s="31">
        <f t="shared" si="48"/>
        <v>74.287006332527824</v>
      </c>
      <c r="BI171" s="32">
        <f t="shared" si="49"/>
        <v>4927.8991481859539</v>
      </c>
      <c r="BJ171" s="33">
        <f t="shared" si="50"/>
        <v>0.90208731470452586</v>
      </c>
      <c r="BK171" s="33">
        <f t="shared" si="51"/>
        <v>0.89513038783615484</v>
      </c>
      <c r="BL171" s="15"/>
    </row>
    <row r="172" spans="1:64" x14ac:dyDescent="0.3">
      <c r="A172" s="34" t="s">
        <v>28</v>
      </c>
      <c r="B172" s="35">
        <v>40631</v>
      </c>
      <c r="C172" s="15"/>
      <c r="D172" s="36">
        <v>0.85</v>
      </c>
      <c r="E172" s="37">
        <v>0.85</v>
      </c>
      <c r="F172" s="38">
        <v>82.7</v>
      </c>
      <c r="G172" s="39">
        <v>82</v>
      </c>
      <c r="H172" s="39">
        <v>715</v>
      </c>
      <c r="I172" s="39">
        <v>92</v>
      </c>
      <c r="J172" s="39">
        <v>5750</v>
      </c>
      <c r="K172" s="39">
        <v>82</v>
      </c>
      <c r="L172" s="39">
        <v>722</v>
      </c>
      <c r="M172" s="39">
        <v>94</v>
      </c>
      <c r="N172" s="39">
        <v>5812</v>
      </c>
      <c r="O172" s="40">
        <f t="shared" si="44"/>
        <v>82</v>
      </c>
      <c r="P172" s="40">
        <f t="shared" si="45"/>
        <v>5750</v>
      </c>
      <c r="Q172" s="41" t="s">
        <v>23</v>
      </c>
      <c r="R172" s="40">
        <v>-6</v>
      </c>
      <c r="S172" s="42">
        <v>37272.066666666666</v>
      </c>
      <c r="T172" s="43">
        <v>32.147999999999996</v>
      </c>
      <c r="U172" s="43">
        <v>15.896000000000003</v>
      </c>
      <c r="V172" s="43">
        <v>162.22666666666663</v>
      </c>
      <c r="W172" s="43">
        <v>144.16666666666666</v>
      </c>
      <c r="X172" s="43">
        <v>18.060000000000009</v>
      </c>
      <c r="Y172" s="43">
        <v>1.9536666666666664</v>
      </c>
      <c r="Z172" s="43">
        <v>2.2546666666666666</v>
      </c>
      <c r="AA172" s="43">
        <v>1.7486666666666671E-2</v>
      </c>
      <c r="AB172" s="43">
        <v>1.7464299999999999</v>
      </c>
      <c r="AC172" s="43">
        <v>6.3606666666666645E-2</v>
      </c>
      <c r="AD172" s="43">
        <v>15.143613333333329</v>
      </c>
      <c r="AE172" s="43">
        <v>13.457713333333334</v>
      </c>
      <c r="AF172" s="44">
        <v>99.952613333333332</v>
      </c>
      <c r="AG172" s="43">
        <v>0.28970666666666661</v>
      </c>
      <c r="AH172" s="43">
        <v>4.4184433333333342</v>
      </c>
      <c r="AI172" s="43">
        <v>15.962223333333332</v>
      </c>
      <c r="AJ172" s="42">
        <v>3181</v>
      </c>
      <c r="AK172" s="45">
        <v>112.02306823222666</v>
      </c>
      <c r="AL172" s="45">
        <v>0.29776639767792035</v>
      </c>
      <c r="AM172" s="45">
        <v>2.7367234373267966E-2</v>
      </c>
      <c r="AN172" s="45">
        <v>1.4068633081480848</v>
      </c>
      <c r="AO172" s="45">
        <v>1.3522225213050614</v>
      </c>
      <c r="AP172" s="45">
        <v>6.7466466766321273E-2</v>
      </c>
      <c r="AQ172" s="45">
        <v>0.11609993713305451</v>
      </c>
      <c r="AR172" s="45">
        <v>0.25846674345312398</v>
      </c>
      <c r="AS172" s="45">
        <v>6.2881022482986552E-5</v>
      </c>
      <c r="AT172" s="45">
        <v>1.6897768675387191E-2</v>
      </c>
      <c r="AU172" s="45">
        <v>3.9750890975339568E-3</v>
      </c>
      <c r="AV172" s="45">
        <v>8.9147726036457473E-2</v>
      </c>
      <c r="AW172" s="45">
        <v>8.8765179307379621E-2</v>
      </c>
      <c r="AX172" s="45">
        <v>6.3936031249588806E-4</v>
      </c>
      <c r="AY172" s="45">
        <v>3.2442064364492831E-2</v>
      </c>
      <c r="AZ172" s="45">
        <v>9.8758040557276796E-3</v>
      </c>
      <c r="BA172" s="45">
        <v>9.397033898627509E-2</v>
      </c>
      <c r="BB172" s="45">
        <v>0</v>
      </c>
      <c r="BC172" s="24">
        <v>73</v>
      </c>
      <c r="BD172" s="29">
        <v>28</v>
      </c>
      <c r="BE172" s="30">
        <f t="shared" si="46"/>
        <v>1.0269921144465655</v>
      </c>
      <c r="BF172" s="30">
        <v>0.91397849462365588</v>
      </c>
      <c r="BG172" s="30">
        <f t="shared" si="47"/>
        <v>1.0796437334987881</v>
      </c>
      <c r="BH172" s="31">
        <f t="shared" si="48"/>
        <v>80.915234650393046</v>
      </c>
      <c r="BI172" s="32">
        <f t="shared" si="49"/>
        <v>6207.9514676180315</v>
      </c>
      <c r="BJ172" s="33">
        <f t="shared" si="50"/>
        <v>0.94457492610857541</v>
      </c>
      <c r="BK172" s="33">
        <f t="shared" si="51"/>
        <v>0.97007100061745422</v>
      </c>
      <c r="BL172" s="15"/>
    </row>
    <row r="173" spans="1:64" x14ac:dyDescent="0.3">
      <c r="A173" s="34" t="s">
        <v>26</v>
      </c>
      <c r="B173" s="35">
        <v>40633</v>
      </c>
      <c r="C173" s="15">
        <v>51060</v>
      </c>
      <c r="D173" s="36">
        <v>0.85</v>
      </c>
      <c r="E173" s="37">
        <v>0.85</v>
      </c>
      <c r="F173" s="38">
        <v>82.7</v>
      </c>
      <c r="G173" s="39">
        <v>82</v>
      </c>
      <c r="H173" s="39">
        <v>696</v>
      </c>
      <c r="I173" s="39">
        <v>92</v>
      </c>
      <c r="J173" s="39">
        <v>5780</v>
      </c>
      <c r="K173" s="39">
        <v>82.5</v>
      </c>
      <c r="L173" s="39">
        <v>710</v>
      </c>
      <c r="M173" s="39">
        <v>94</v>
      </c>
      <c r="N173" s="39">
        <v>6050</v>
      </c>
      <c r="O173" s="40">
        <f t="shared" si="44"/>
        <v>82</v>
      </c>
      <c r="P173" s="40">
        <f t="shared" si="45"/>
        <v>5780</v>
      </c>
      <c r="Q173" s="41" t="s">
        <v>23</v>
      </c>
      <c r="R173" s="40">
        <v>-6</v>
      </c>
      <c r="S173" s="42">
        <v>38468.866666666669</v>
      </c>
      <c r="T173" s="43">
        <v>22.042000000000009</v>
      </c>
      <c r="U173" s="43">
        <v>17.669000000000004</v>
      </c>
      <c r="V173" s="43">
        <v>138.60666666666665</v>
      </c>
      <c r="W173" s="43">
        <v>125.03</v>
      </c>
      <c r="X173" s="43">
        <v>13.576666666666664</v>
      </c>
      <c r="Y173" s="43">
        <v>1.1746666666666667</v>
      </c>
      <c r="Z173" s="43">
        <v>4.2150000000000007</v>
      </c>
      <c r="AA173" s="43">
        <v>1.8043333333333335E-2</v>
      </c>
      <c r="AB173" s="43">
        <v>1.1602233333333336</v>
      </c>
      <c r="AC173" s="43">
        <v>3.7093333333333339E-2</v>
      </c>
      <c r="AD173" s="43">
        <v>12.550596666666669</v>
      </c>
      <c r="AE173" s="43">
        <v>11.321260000000001</v>
      </c>
      <c r="AF173" s="44">
        <v>99.969029999999989</v>
      </c>
      <c r="AG173" s="43">
        <v>0.52552333333333345</v>
      </c>
      <c r="AH173" s="43">
        <v>4.5228466666666671</v>
      </c>
      <c r="AI173" s="43">
        <v>13.229039999999998</v>
      </c>
      <c r="AJ173" s="42">
        <v>3181.3666666666668</v>
      </c>
      <c r="AK173" s="45">
        <v>64.668775887055276</v>
      </c>
      <c r="AL173" s="45">
        <v>0.2901771159487323</v>
      </c>
      <c r="AM173" s="45">
        <v>9.2288901712558689E-3</v>
      </c>
      <c r="AN173" s="45">
        <v>0.7904312805043513</v>
      </c>
      <c r="AO173" s="45">
        <v>0.66132051804466585</v>
      </c>
      <c r="AP173" s="45">
        <v>0.13565507307343994</v>
      </c>
      <c r="AQ173" s="45">
        <v>1.8332810859848774E-2</v>
      </c>
      <c r="AR173" s="45">
        <v>0.11352502382503153</v>
      </c>
      <c r="AS173" s="45">
        <v>5.0400693299374533E-5</v>
      </c>
      <c r="AT173" s="45">
        <v>1.4959847024234776E-2</v>
      </c>
      <c r="AU173" s="45">
        <v>6.3513959005133272E-4</v>
      </c>
      <c r="AV173" s="45">
        <v>5.5292086378540273E-2</v>
      </c>
      <c r="AW173" s="45">
        <v>4.5380761532188764E-2</v>
      </c>
      <c r="AX173" s="45">
        <v>3.4953170641859445E-4</v>
      </c>
      <c r="AY173" s="45">
        <v>1.4830738892312616E-2</v>
      </c>
      <c r="AZ173" s="45">
        <v>5.6877201864666176E-3</v>
      </c>
      <c r="BA173" s="45">
        <v>5.8278614993127933E-2</v>
      </c>
      <c r="BB173" s="45">
        <v>0.49013251785356071</v>
      </c>
      <c r="BC173" s="24">
        <v>56</v>
      </c>
      <c r="BD173" s="29">
        <v>46</v>
      </c>
      <c r="BE173" s="30">
        <f t="shared" si="46"/>
        <v>0.99421597547573626</v>
      </c>
      <c r="BF173" s="30">
        <v>0.91874234381380149</v>
      </c>
      <c r="BG173" s="30">
        <f t="shared" si="47"/>
        <v>1.0916059604687989</v>
      </c>
      <c r="BH173" s="31">
        <f t="shared" si="48"/>
        <v>82.238178728662049</v>
      </c>
      <c r="BI173" s="32">
        <f t="shared" si="49"/>
        <v>6309.4824515096579</v>
      </c>
      <c r="BJ173" s="33">
        <f t="shared" si="50"/>
        <v>0.95336588592342331</v>
      </c>
      <c r="BK173" s="33">
        <f t="shared" si="51"/>
        <v>0.94785159425864585</v>
      </c>
      <c r="BL173" s="15"/>
    </row>
    <row r="174" spans="1:64" x14ac:dyDescent="0.3">
      <c r="A174" s="34" t="s">
        <v>21</v>
      </c>
      <c r="B174" s="35">
        <v>40630</v>
      </c>
      <c r="C174" s="15"/>
      <c r="D174" s="36">
        <v>0.85</v>
      </c>
      <c r="E174" s="37">
        <v>0.85</v>
      </c>
      <c r="F174" s="38">
        <v>82.7</v>
      </c>
      <c r="G174" s="39">
        <v>81.5</v>
      </c>
      <c r="H174" s="39">
        <v>703</v>
      </c>
      <c r="I174" s="39">
        <v>92</v>
      </c>
      <c r="J174" s="39">
        <v>5800</v>
      </c>
      <c r="K174" s="39">
        <v>82</v>
      </c>
      <c r="L174" s="39">
        <v>698</v>
      </c>
      <c r="M174" s="39">
        <v>92</v>
      </c>
      <c r="N174" s="39">
        <v>6000</v>
      </c>
      <c r="O174" s="40">
        <f t="shared" si="44"/>
        <v>81.5</v>
      </c>
      <c r="P174" s="40">
        <f t="shared" si="45"/>
        <v>5800</v>
      </c>
      <c r="Q174" s="41" t="s">
        <v>23</v>
      </c>
      <c r="R174" s="40">
        <v>-6</v>
      </c>
      <c r="S174" s="42">
        <v>36579.166666666664</v>
      </c>
      <c r="T174" s="43">
        <v>30.232666666666674</v>
      </c>
      <c r="U174" s="43">
        <v>17.531666666666663</v>
      </c>
      <c r="V174" s="43">
        <v>148.70333333333338</v>
      </c>
      <c r="W174" s="43">
        <v>129.75333333333336</v>
      </c>
      <c r="X174" s="43">
        <v>18.949999999999996</v>
      </c>
      <c r="Y174" s="43">
        <v>0.52566666666666673</v>
      </c>
      <c r="Z174" s="43">
        <v>2.4583333333333335</v>
      </c>
      <c r="AA174" s="43">
        <v>1.7169999999999998E-2</v>
      </c>
      <c r="AB174" s="43">
        <v>1.6739333333333328</v>
      </c>
      <c r="AC174" s="43">
        <v>1.7423333333333332E-2</v>
      </c>
      <c r="AD174" s="43">
        <v>14.138826666666665</v>
      </c>
      <c r="AE174" s="43">
        <v>12.337036666666666</v>
      </c>
      <c r="AF174" s="44">
        <v>99.95893333333332</v>
      </c>
      <c r="AG174" s="43">
        <v>0.32183333333333325</v>
      </c>
      <c r="AH174" s="43">
        <v>4.3574133333333345</v>
      </c>
      <c r="AI174" s="43">
        <v>14.903119999999999</v>
      </c>
      <c r="AJ174" s="42">
        <v>3182</v>
      </c>
      <c r="AK174" s="45">
        <v>118.47714266155155</v>
      </c>
      <c r="AL174" s="45">
        <v>0.34411238474238381</v>
      </c>
      <c r="AM174" s="45">
        <v>2.3792686986193239E-2</v>
      </c>
      <c r="AN174" s="45">
        <v>0.75039453223997099</v>
      </c>
      <c r="AO174" s="45">
        <v>0.66939670899918291</v>
      </c>
      <c r="AP174" s="45">
        <v>0.10422125006694818</v>
      </c>
      <c r="AQ174" s="45">
        <v>6.5898738061975368E-2</v>
      </c>
      <c r="AR174" s="45">
        <v>4.8215273966640076E-2</v>
      </c>
      <c r="AS174" s="45">
        <v>7.0221324985780221E-5</v>
      </c>
      <c r="AT174" s="45">
        <v>2.1476552303630464E-2</v>
      </c>
      <c r="AU174" s="45">
        <v>2.1818504220885116E-3</v>
      </c>
      <c r="AV174" s="45">
        <v>6.7977871314904847E-2</v>
      </c>
      <c r="AW174" s="45">
        <v>5.99690580177831E-2</v>
      </c>
      <c r="AX174" s="45">
        <v>4.7802274749963851E-4</v>
      </c>
      <c r="AY174" s="45">
        <v>6.254782078583928E-3</v>
      </c>
      <c r="AZ174" s="45">
        <v>1.0424729661039061E-2</v>
      </c>
      <c r="BA174" s="45">
        <v>7.1668294341313291E-2</v>
      </c>
      <c r="BB174" s="45">
        <v>0</v>
      </c>
      <c r="BC174" s="24">
        <v>64</v>
      </c>
      <c r="BD174" s="29">
        <v>42</v>
      </c>
      <c r="BE174" s="30">
        <f t="shared" si="46"/>
        <v>1.0096400408737736</v>
      </c>
      <c r="BF174" s="30">
        <v>0.91329794473934933</v>
      </c>
      <c r="BG174" s="30">
        <f t="shared" si="47"/>
        <v>1.0896931900244151</v>
      </c>
      <c r="BH174" s="31">
        <f t="shared" si="48"/>
        <v>81.109985893929732</v>
      </c>
      <c r="BI174" s="32">
        <f t="shared" si="49"/>
        <v>6320.2205021416075</v>
      </c>
      <c r="BJ174" s="33">
        <f t="shared" si="50"/>
        <v>0.9458619559339676</v>
      </c>
      <c r="BK174" s="33">
        <f t="shared" si="51"/>
        <v>0.95498010385011844</v>
      </c>
      <c r="BL174" s="15"/>
    </row>
    <row r="175" spans="1:64" x14ac:dyDescent="0.3">
      <c r="A175" s="34" t="s">
        <v>24</v>
      </c>
      <c r="B175" s="35">
        <v>40631</v>
      </c>
      <c r="C175" s="15"/>
      <c r="D175" s="36">
        <v>0.85</v>
      </c>
      <c r="E175" s="37">
        <v>0.85</v>
      </c>
      <c r="F175" s="38">
        <v>82.7</v>
      </c>
      <c r="G175" s="39">
        <v>82</v>
      </c>
      <c r="H175" s="39">
        <v>687</v>
      </c>
      <c r="I175" s="39">
        <v>92</v>
      </c>
      <c r="J175" s="39">
        <v>5800</v>
      </c>
      <c r="K175" s="39">
        <v>82</v>
      </c>
      <c r="L175" s="39">
        <v>681</v>
      </c>
      <c r="M175" s="39">
        <v>94</v>
      </c>
      <c r="N175" s="39">
        <v>5810</v>
      </c>
      <c r="O175" s="40">
        <f t="shared" si="44"/>
        <v>82</v>
      </c>
      <c r="P175" s="40">
        <f t="shared" si="45"/>
        <v>5800</v>
      </c>
      <c r="Q175" s="41" t="s">
        <v>23</v>
      </c>
      <c r="R175" s="40">
        <v>-6</v>
      </c>
      <c r="S175" s="42">
        <v>36228.533333333333</v>
      </c>
      <c r="T175" s="43">
        <v>27.349999999999998</v>
      </c>
      <c r="U175" s="43">
        <v>15.901666666666666</v>
      </c>
      <c r="V175" s="43">
        <v>138.88333333333333</v>
      </c>
      <c r="W175" s="43">
        <v>122.14333333333333</v>
      </c>
      <c r="X175" s="43">
        <v>16.739999999999998</v>
      </c>
      <c r="Y175" s="43">
        <v>4.5093333333333332</v>
      </c>
      <c r="Z175" s="43">
        <v>2.412666666666667</v>
      </c>
      <c r="AA175" s="43">
        <v>1.7000000000000012E-2</v>
      </c>
      <c r="AB175" s="43">
        <v>1.528963333333333</v>
      </c>
      <c r="AC175" s="43">
        <v>0.15091666666666664</v>
      </c>
      <c r="AD175" s="43">
        <v>13.329029999999998</v>
      </c>
      <c r="AE175" s="43">
        <v>11.722439999999999</v>
      </c>
      <c r="AF175" s="44">
        <v>99.948990000000009</v>
      </c>
      <c r="AG175" s="43">
        <v>0.31881999999999994</v>
      </c>
      <c r="AH175" s="43">
        <v>4.3258366666666657</v>
      </c>
      <c r="AI175" s="43">
        <v>14.049543333333334</v>
      </c>
      <c r="AJ175" s="42">
        <v>3182</v>
      </c>
      <c r="AK175" s="45">
        <v>20.018497193910342</v>
      </c>
      <c r="AL175" s="45">
        <v>0.22417665448067103</v>
      </c>
      <c r="AM175" s="45">
        <v>5.9209349991674728E-3</v>
      </c>
      <c r="AN175" s="45">
        <v>0.36867267356001032</v>
      </c>
      <c r="AO175" s="45">
        <v>0.41078842052804199</v>
      </c>
      <c r="AP175" s="45">
        <v>6.7466466766320662E-2</v>
      </c>
      <c r="AQ175" s="45">
        <v>2.3915560269174081E-2</v>
      </c>
      <c r="AR175" s="45">
        <v>4.0252079263778079E-2</v>
      </c>
      <c r="AS175" s="45">
        <v>1.0586274101406941E-17</v>
      </c>
      <c r="AT175" s="45">
        <v>1.2647897012965228E-2</v>
      </c>
      <c r="AU175" s="45">
        <v>7.5479311316291417E-4</v>
      </c>
      <c r="AV175" s="45">
        <v>3.1315471002971183E-2</v>
      </c>
      <c r="AW175" s="45">
        <v>3.5655841519767362E-2</v>
      </c>
      <c r="AX175" s="45">
        <v>2.8448380355206027E-4</v>
      </c>
      <c r="AY175" s="45">
        <v>5.4105516322753332E-3</v>
      </c>
      <c r="AZ175" s="45">
        <v>1.7597968796060927E-3</v>
      </c>
      <c r="BA175" s="45">
        <v>3.3000989361693038E-2</v>
      </c>
      <c r="BB175" s="45">
        <v>0</v>
      </c>
      <c r="BC175" s="24">
        <v>49</v>
      </c>
      <c r="BD175" s="29">
        <v>43</v>
      </c>
      <c r="BE175" s="30">
        <f t="shared" si="46"/>
        <v>0.98071991825245353</v>
      </c>
      <c r="BF175" s="30">
        <v>0.91602014427657552</v>
      </c>
      <c r="BG175" s="30">
        <f t="shared" si="47"/>
        <v>1.102357541858779</v>
      </c>
      <c r="BH175" s="31">
        <f t="shared" si="48"/>
        <v>82.802100592103685</v>
      </c>
      <c r="BI175" s="32">
        <f t="shared" si="49"/>
        <v>6393.6737427809185</v>
      </c>
      <c r="BJ175" s="33">
        <f t="shared" si="50"/>
        <v>0.95714821011370732</v>
      </c>
      <c r="BK175" s="33">
        <f t="shared" si="51"/>
        <v>0.93869431437819728</v>
      </c>
      <c r="BL175" s="15"/>
    </row>
    <row r="176" spans="1:64" x14ac:dyDescent="0.3">
      <c r="A176" s="16" t="s">
        <v>16</v>
      </c>
      <c r="B176" s="17">
        <v>40634</v>
      </c>
      <c r="C176" s="15"/>
      <c r="D176" s="18">
        <v>0.85</v>
      </c>
      <c r="E176" s="19">
        <v>0.85</v>
      </c>
      <c r="F176" s="20">
        <v>82.7</v>
      </c>
      <c r="G176" s="21">
        <v>82</v>
      </c>
      <c r="H176" s="21">
        <v>773</v>
      </c>
      <c r="I176" s="21">
        <v>95</v>
      </c>
      <c r="J176" s="21">
        <v>5800</v>
      </c>
      <c r="K176" s="21">
        <v>82</v>
      </c>
      <c r="L176" s="21">
        <v>725</v>
      </c>
      <c r="M176" s="21">
        <v>95</v>
      </c>
      <c r="N176" s="21">
        <v>5950</v>
      </c>
      <c r="O176" s="22">
        <f t="shared" si="44"/>
        <v>82</v>
      </c>
      <c r="P176" s="22">
        <f t="shared" si="45"/>
        <v>5800</v>
      </c>
      <c r="Q176" s="23" t="s">
        <v>23</v>
      </c>
      <c r="R176" s="22">
        <v>-6</v>
      </c>
      <c r="S176" s="25">
        <v>31279.166666666668</v>
      </c>
      <c r="T176" s="26">
        <v>19.684000000000008</v>
      </c>
      <c r="U176" s="26">
        <v>16.778666666666659</v>
      </c>
      <c r="V176" s="26">
        <v>131.17666666666665</v>
      </c>
      <c r="W176" s="26">
        <v>121.04</v>
      </c>
      <c r="X176" s="26">
        <v>10.136666666666667</v>
      </c>
      <c r="Y176" s="26">
        <v>1.4593333333333331</v>
      </c>
      <c r="Z176" s="26">
        <v>2.8643333333333341</v>
      </c>
      <c r="AA176" s="26">
        <v>1.4686666666666662E-2</v>
      </c>
      <c r="AB176" s="26">
        <v>1.2766600000000001</v>
      </c>
      <c r="AC176" s="26">
        <v>5.6383333333333341E-2</v>
      </c>
      <c r="AD176" s="26">
        <v>14.538433333333336</v>
      </c>
      <c r="AE176" s="26">
        <v>13.414983333333335</v>
      </c>
      <c r="AF176" s="27">
        <v>99.96436333333331</v>
      </c>
      <c r="AG176" s="26">
        <v>0.43708000000000002</v>
      </c>
      <c r="AH176" s="26">
        <v>3.8870766666666667</v>
      </c>
      <c r="AI176" s="26">
        <v>15.324336666666669</v>
      </c>
      <c r="AJ176" s="25">
        <v>3187.1666666666665</v>
      </c>
      <c r="AK176" s="28">
        <v>68.95980005069876</v>
      </c>
      <c r="AL176" s="28">
        <v>0.42997674355678767</v>
      </c>
      <c r="AM176" s="28">
        <v>8.9955289021758072E-3</v>
      </c>
      <c r="AN176" s="28">
        <v>0.41827505661872738</v>
      </c>
      <c r="AO176" s="28">
        <v>0.3882764745523003</v>
      </c>
      <c r="AP176" s="28">
        <v>4.9013251785355906E-2</v>
      </c>
      <c r="AQ176" s="28">
        <v>1.0148325268098507E-2</v>
      </c>
      <c r="AR176" s="28">
        <v>2.8000410506022019E-2</v>
      </c>
      <c r="AS176" s="28">
        <v>3.4574590364175831E-5</v>
      </c>
      <c r="AT176" s="28">
        <v>2.557827202920478E-2</v>
      </c>
      <c r="AU176" s="28">
        <v>3.097087990837284E-4</v>
      </c>
      <c r="AV176" s="28">
        <v>4.5398992342860642E-2</v>
      </c>
      <c r="AW176" s="28">
        <v>4.2822239495410634E-2</v>
      </c>
      <c r="AX176" s="28">
        <v>6.2724539185938946E-4</v>
      </c>
      <c r="AY176" s="28">
        <v>4.7537571347884122E-3</v>
      </c>
      <c r="AZ176" s="28">
        <v>6.1656268150925703E-3</v>
      </c>
      <c r="BA176" s="28">
        <v>4.7851051106052249E-2</v>
      </c>
      <c r="BB176" s="28">
        <v>0.37904902178945171</v>
      </c>
      <c r="BC176" s="24">
        <v>87</v>
      </c>
      <c r="BD176" s="29">
        <v>41</v>
      </c>
      <c r="BE176" s="30">
        <f t="shared" si="46"/>
        <v>1.0539842288931307</v>
      </c>
      <c r="BF176" s="30">
        <v>0.90989519531781671</v>
      </c>
      <c r="BG176" s="30">
        <f t="shared" si="47"/>
        <v>1.0705120791435037</v>
      </c>
      <c r="BH176" s="31">
        <f t="shared" si="48"/>
        <v>79.872411382073551</v>
      </c>
      <c r="BI176" s="32">
        <f t="shared" si="49"/>
        <v>6208.9700590323209</v>
      </c>
      <c r="BJ176" s="33">
        <f t="shared" si="50"/>
        <v>0.93772377313647959</v>
      </c>
      <c r="BK176" s="33">
        <f t="shared" si="51"/>
        <v>0.98834606794400948</v>
      </c>
      <c r="BL176" s="15"/>
    </row>
    <row r="177" spans="1:64" x14ac:dyDescent="0.3">
      <c r="A177" s="34" t="s">
        <v>25</v>
      </c>
      <c r="B177" s="35">
        <v>40632</v>
      </c>
      <c r="C177" s="15"/>
      <c r="D177" s="36">
        <v>0.85</v>
      </c>
      <c r="E177" s="37">
        <v>0.85</v>
      </c>
      <c r="F177" s="38">
        <v>82.7</v>
      </c>
      <c r="G177" s="39">
        <v>82</v>
      </c>
      <c r="H177" s="39">
        <v>691</v>
      </c>
      <c r="I177" s="39">
        <v>91</v>
      </c>
      <c r="J177" s="39">
        <v>5900</v>
      </c>
      <c r="K177" s="39">
        <v>82.5</v>
      </c>
      <c r="L177" s="39">
        <v>688</v>
      </c>
      <c r="M177" s="39">
        <v>92</v>
      </c>
      <c r="N177" s="39">
        <v>6000</v>
      </c>
      <c r="O177" s="40">
        <f t="shared" si="44"/>
        <v>82</v>
      </c>
      <c r="P177" s="40">
        <f t="shared" si="45"/>
        <v>5900</v>
      </c>
      <c r="Q177" s="41" t="s">
        <v>23</v>
      </c>
      <c r="R177" s="40">
        <v>-6</v>
      </c>
      <c r="S177" s="42">
        <v>39167</v>
      </c>
      <c r="T177" s="43">
        <v>21.603333333333339</v>
      </c>
      <c r="U177" s="43">
        <v>20.968666666666682</v>
      </c>
      <c r="V177" s="43">
        <v>138.65333333333331</v>
      </c>
      <c r="W177" s="43">
        <v>125.45333333333335</v>
      </c>
      <c r="X177" s="43">
        <v>13.199999999999998</v>
      </c>
      <c r="Y177" s="43">
        <v>1.7210000000000001</v>
      </c>
      <c r="Z177" s="43">
        <v>3.1063333333333341</v>
      </c>
      <c r="AA177" s="43">
        <v>1.8373333333333321E-2</v>
      </c>
      <c r="AB177" s="43">
        <v>1.1167266666666669</v>
      </c>
      <c r="AC177" s="43">
        <v>5.3396666666666641E-2</v>
      </c>
      <c r="AD177" s="43">
        <v>12.337253333333335</v>
      </c>
      <c r="AE177" s="43">
        <v>11.162726666666664</v>
      </c>
      <c r="AF177" s="44">
        <v>99.968426666666673</v>
      </c>
      <c r="AG177" s="43">
        <v>0.38058333333333327</v>
      </c>
      <c r="AH177" s="43">
        <v>4.5840233333333327</v>
      </c>
      <c r="AI177" s="43">
        <v>13.004160000000002</v>
      </c>
      <c r="AJ177" s="42">
        <v>3181</v>
      </c>
      <c r="AK177" s="45">
        <v>51.849916037573756</v>
      </c>
      <c r="AL177" s="45">
        <v>0.21290006289670815</v>
      </c>
      <c r="AM177" s="45">
        <v>1.3321834121764447E-2</v>
      </c>
      <c r="AN177" s="45">
        <v>0.22242136670701318</v>
      </c>
      <c r="AO177" s="45">
        <v>0.24315928273789883</v>
      </c>
      <c r="AP177" s="45">
        <v>5.8722021951470672E-2</v>
      </c>
      <c r="AQ177" s="45">
        <v>9.2288901712558897E-3</v>
      </c>
      <c r="AR177" s="45">
        <v>6.0769963845140364E-2</v>
      </c>
      <c r="AS177" s="45">
        <v>4.497764451088009E-5</v>
      </c>
      <c r="AT177" s="45">
        <v>1.1364158215812669E-2</v>
      </c>
      <c r="AU177" s="45">
        <v>2.4280449540423603E-4</v>
      </c>
      <c r="AV177" s="45">
        <v>1.1104821361519697E-2</v>
      </c>
      <c r="AW177" s="45">
        <v>1.3357186709094465E-2</v>
      </c>
      <c r="AX177" s="45">
        <v>2.664366824348706E-4</v>
      </c>
      <c r="AY177" s="45">
        <v>7.7723241690311499E-3</v>
      </c>
      <c r="AZ177" s="45">
        <v>4.5465927624020307E-3</v>
      </c>
      <c r="BA177" s="45">
        <v>1.1703981049787792E-2</v>
      </c>
      <c r="BB177" s="45">
        <v>0</v>
      </c>
      <c r="BC177" s="24">
        <v>56</v>
      </c>
      <c r="BD177" s="29">
        <v>44</v>
      </c>
      <c r="BE177" s="30">
        <f t="shared" si="46"/>
        <v>0.99421597547573626</v>
      </c>
      <c r="BF177" s="30">
        <v>0.92078399346672102</v>
      </c>
      <c r="BG177" s="30">
        <f t="shared" si="47"/>
        <v>1.0891855481395998</v>
      </c>
      <c r="BH177" s="31">
        <f t="shared" si="48"/>
        <v>82.238178728662049</v>
      </c>
      <c r="BI177" s="32">
        <f t="shared" si="49"/>
        <v>6426.1947340236384</v>
      </c>
      <c r="BJ177" s="33">
        <f t="shared" si="50"/>
        <v>0.95336588592342331</v>
      </c>
      <c r="BK177" s="33">
        <f t="shared" si="51"/>
        <v>0.94785159425864585</v>
      </c>
      <c r="BL177" s="15"/>
    </row>
    <row r="178" spans="1:64" x14ac:dyDescent="0.3">
      <c r="A178" s="34" t="s">
        <v>27</v>
      </c>
      <c r="B178" s="35">
        <v>40631</v>
      </c>
      <c r="C178" s="15">
        <v>65280</v>
      </c>
      <c r="D178" s="36">
        <v>0.85</v>
      </c>
      <c r="E178" s="37">
        <v>0.85</v>
      </c>
      <c r="F178" s="38">
        <v>82.7</v>
      </c>
      <c r="G178" s="39">
        <v>82</v>
      </c>
      <c r="H178" s="39">
        <v>708</v>
      </c>
      <c r="I178" s="39">
        <v>94</v>
      </c>
      <c r="J178" s="39">
        <v>5927</v>
      </c>
      <c r="K178" s="39">
        <v>82</v>
      </c>
      <c r="L178" s="39">
        <v>700</v>
      </c>
      <c r="M178" s="39">
        <v>94</v>
      </c>
      <c r="N178" s="39">
        <v>5980</v>
      </c>
      <c r="O178" s="40">
        <f t="shared" si="44"/>
        <v>82</v>
      </c>
      <c r="P178" s="40">
        <f t="shared" si="45"/>
        <v>5927</v>
      </c>
      <c r="Q178" s="41" t="s">
        <v>23</v>
      </c>
      <c r="R178" s="40">
        <v>-6</v>
      </c>
      <c r="S178" s="42">
        <v>37725</v>
      </c>
      <c r="T178" s="43">
        <v>16.044000000000004</v>
      </c>
      <c r="U178" s="43">
        <v>18.656000000000002</v>
      </c>
      <c r="V178" s="43">
        <v>145.58333333333334</v>
      </c>
      <c r="W178" s="43">
        <v>128.19666666666666</v>
      </c>
      <c r="X178" s="43">
        <v>17.38666666666667</v>
      </c>
      <c r="Y178" s="43">
        <v>1.7693333333333332</v>
      </c>
      <c r="Z178" s="43">
        <v>2.8180000000000001</v>
      </c>
      <c r="AA178" s="43">
        <v>1.7689999999999997E-2</v>
      </c>
      <c r="AB178" s="43">
        <v>0.86136999999999986</v>
      </c>
      <c r="AC178" s="43">
        <v>5.6936666666666677E-2</v>
      </c>
      <c r="AD178" s="43">
        <v>13.436870000000001</v>
      </c>
      <c r="AE178" s="43">
        <v>11.832136666666665</v>
      </c>
      <c r="AF178" s="44">
        <v>99.974069999999998</v>
      </c>
      <c r="AG178" s="43">
        <v>0.35811000000000004</v>
      </c>
      <c r="AH178" s="43">
        <v>4.456900000000001</v>
      </c>
      <c r="AI178" s="43">
        <v>14.163229999999997</v>
      </c>
      <c r="AJ178" s="42">
        <v>3182</v>
      </c>
      <c r="AK178" s="45">
        <v>85.722085031040663</v>
      </c>
      <c r="AL178" s="45">
        <v>0.43512661653086387</v>
      </c>
      <c r="AM178" s="45">
        <v>1.1017227888395167E-2</v>
      </c>
      <c r="AN178" s="45">
        <v>1.5104425780570729</v>
      </c>
      <c r="AO178" s="45">
        <v>1.3619163307484954</v>
      </c>
      <c r="AP178" s="45">
        <v>0.16131642354594422</v>
      </c>
      <c r="AQ178" s="45">
        <v>1.8181713688309984E-2</v>
      </c>
      <c r="AR178" s="45">
        <v>6.4133481491909033E-2</v>
      </c>
      <c r="AS178" s="45">
        <v>4.8066046515041971E-5</v>
      </c>
      <c r="AT178" s="45">
        <v>2.4770256774802619E-2</v>
      </c>
      <c r="AU178" s="45">
        <v>6.9106780611143971E-4</v>
      </c>
      <c r="AV178" s="45">
        <v>0.11797289621520168</v>
      </c>
      <c r="AW178" s="45">
        <v>0.10685054171302942</v>
      </c>
      <c r="AX178" s="45">
        <v>6.4815387700563776E-4</v>
      </c>
      <c r="AY178" s="45">
        <v>7.5289029287370201E-3</v>
      </c>
      <c r="AZ178" s="45">
        <v>7.5153635743836125E-3</v>
      </c>
      <c r="BA178" s="45">
        <v>0.12434104698623885</v>
      </c>
      <c r="BB178" s="45">
        <v>0</v>
      </c>
      <c r="BC178" s="24">
        <v>63</v>
      </c>
      <c r="BD178" s="29">
        <v>40</v>
      </c>
      <c r="BE178" s="30">
        <f t="shared" si="46"/>
        <v>1.0077120326990188</v>
      </c>
      <c r="BF178" s="30">
        <v>0.91602014427657552</v>
      </c>
      <c r="BG178" s="30">
        <f t="shared" si="47"/>
        <v>1.0874937093817685</v>
      </c>
      <c r="BH178" s="31">
        <f t="shared" si="48"/>
        <v>81.685623854555985</v>
      </c>
      <c r="BI178" s="32">
        <f t="shared" si="49"/>
        <v>6445.5752155057417</v>
      </c>
      <c r="BJ178" s="33">
        <f t="shared" si="50"/>
        <v>0.94968032262665525</v>
      </c>
      <c r="BK178" s="33">
        <f t="shared" si="51"/>
        <v>0.9570042883283667</v>
      </c>
      <c r="BL178" s="15"/>
    </row>
    <row r="179" spans="1:64" x14ac:dyDescent="0.3">
      <c r="A179" s="34" t="s">
        <v>20</v>
      </c>
      <c r="B179" s="35">
        <v>40633</v>
      </c>
      <c r="C179" s="15"/>
      <c r="D179" s="36">
        <v>0.85</v>
      </c>
      <c r="E179" s="37">
        <v>0.85</v>
      </c>
      <c r="F179" s="38">
        <v>82.7</v>
      </c>
      <c r="G179" s="39">
        <v>83</v>
      </c>
      <c r="H179" s="39">
        <v>732</v>
      </c>
      <c r="I179" s="39">
        <v>95</v>
      </c>
      <c r="J179" s="39">
        <v>6060</v>
      </c>
      <c r="K179" s="39">
        <v>83</v>
      </c>
      <c r="L179" s="39">
        <v>727</v>
      </c>
      <c r="M179" s="39">
        <v>95</v>
      </c>
      <c r="N179" s="39">
        <v>6170</v>
      </c>
      <c r="O179" s="40">
        <f t="shared" si="44"/>
        <v>83</v>
      </c>
      <c r="P179" s="40">
        <f t="shared" si="45"/>
        <v>6060</v>
      </c>
      <c r="Q179" s="41" t="s">
        <v>23</v>
      </c>
      <c r="R179" s="40">
        <v>-6</v>
      </c>
      <c r="S179" s="42">
        <v>39185.4</v>
      </c>
      <c r="T179" s="43">
        <v>24.065666666666665</v>
      </c>
      <c r="U179" s="43">
        <v>15.587333333333337</v>
      </c>
      <c r="V179" s="43">
        <v>148.18333333333331</v>
      </c>
      <c r="W179" s="43">
        <v>134.24666666666664</v>
      </c>
      <c r="X179" s="43">
        <v>13.936666666666669</v>
      </c>
      <c r="Y179" s="43">
        <v>6.1016666666666648</v>
      </c>
      <c r="Z179" s="43">
        <v>5.5796666666666663</v>
      </c>
      <c r="AA179" s="43">
        <v>1.8369999999999991E-2</v>
      </c>
      <c r="AB179" s="43">
        <v>1.24322</v>
      </c>
      <c r="AC179" s="43">
        <v>0.18920333333333339</v>
      </c>
      <c r="AD179" s="43">
        <v>13.176783333333335</v>
      </c>
      <c r="AE179" s="43">
        <v>11.937500000000002</v>
      </c>
      <c r="AF179" s="44">
        <v>99.951873333333353</v>
      </c>
      <c r="AG179" s="43">
        <v>0.6831600000000001</v>
      </c>
      <c r="AH179" s="43">
        <v>4.5854033333333337</v>
      </c>
      <c r="AI179" s="43">
        <v>13.889080000000002</v>
      </c>
      <c r="AJ179" s="42">
        <v>3180.2333333333331</v>
      </c>
      <c r="AK179" s="45">
        <v>118.73865826011345</v>
      </c>
      <c r="AL179" s="45">
        <v>0.29944412101331591</v>
      </c>
      <c r="AM179" s="45">
        <v>1.311312407431953E-2</v>
      </c>
      <c r="AN179" s="45">
        <v>0.52264798817470504</v>
      </c>
      <c r="AO179" s="45">
        <v>0.48046911942500142</v>
      </c>
      <c r="AP179" s="45">
        <v>7.6489049625705491E-2</v>
      </c>
      <c r="AQ179" s="45">
        <v>5.1533941499139986E-2</v>
      </c>
      <c r="AR179" s="45">
        <v>4.9094092160436961E-2</v>
      </c>
      <c r="AS179" s="45">
        <v>5.3498308062192097E-5</v>
      </c>
      <c r="AT179" s="45">
        <v>1.5710756253884354E-2</v>
      </c>
      <c r="AU179" s="45">
        <v>1.7773446550932402E-3</v>
      </c>
      <c r="AV179" s="45">
        <v>1.7558239707020598E-2</v>
      </c>
      <c r="AW179" s="45">
        <v>1.5694365340729006E-2</v>
      </c>
      <c r="AX179" s="45">
        <v>5.2714804132336516E-4</v>
      </c>
      <c r="AY179" s="45">
        <v>5.7815759693750557E-3</v>
      </c>
      <c r="AZ179" s="45">
        <v>1.0405651095084999E-2</v>
      </c>
      <c r="BA179" s="45">
        <v>1.8491981486859176E-2</v>
      </c>
      <c r="BB179" s="45">
        <v>0.43018306715207638</v>
      </c>
      <c r="BC179" s="24">
        <v>77</v>
      </c>
      <c r="BD179" s="29">
        <v>46</v>
      </c>
      <c r="BE179" s="30">
        <f t="shared" si="46"/>
        <v>1.0347041471455842</v>
      </c>
      <c r="BF179" s="30">
        <v>0.91602014427657552</v>
      </c>
      <c r="BG179" s="30">
        <f t="shared" si="47"/>
        <v>1.0732153625053529</v>
      </c>
      <c r="BH179" s="31">
        <f t="shared" si="48"/>
        <v>81.596211969765221</v>
      </c>
      <c r="BI179" s="32">
        <f t="shared" si="49"/>
        <v>6503.6850967824384</v>
      </c>
      <c r="BJ179" s="33">
        <f t="shared" si="50"/>
        <v>0.9490858232955629</v>
      </c>
      <c r="BK179" s="33">
        <f t="shared" si="51"/>
        <v>0.98202303736100005</v>
      </c>
      <c r="BL179" s="15"/>
    </row>
    <row r="180" spans="1:64" x14ac:dyDescent="0.3">
      <c r="A180" s="34" t="s">
        <v>20</v>
      </c>
      <c r="B180" s="35">
        <v>40633</v>
      </c>
      <c r="C180" s="15"/>
      <c r="D180" s="36">
        <v>0.85</v>
      </c>
      <c r="E180" s="37">
        <v>0.85</v>
      </c>
      <c r="F180" s="38">
        <v>82.7</v>
      </c>
      <c r="G180" s="39">
        <v>83</v>
      </c>
      <c r="H180" s="39">
        <v>755</v>
      </c>
      <c r="I180" s="39">
        <v>95</v>
      </c>
      <c r="J180" s="39">
        <v>6100</v>
      </c>
      <c r="K180" s="39">
        <v>83</v>
      </c>
      <c r="L180" s="39">
        <v>747</v>
      </c>
      <c r="M180" s="39">
        <v>96</v>
      </c>
      <c r="N180" s="39">
        <v>6100</v>
      </c>
      <c r="O180" s="40">
        <f t="shared" si="44"/>
        <v>83</v>
      </c>
      <c r="P180" s="40">
        <f t="shared" si="45"/>
        <v>6100</v>
      </c>
      <c r="Q180" s="41" t="s">
        <v>23</v>
      </c>
      <c r="R180" s="40">
        <v>-6</v>
      </c>
      <c r="S180" s="42">
        <v>39994.533333333333</v>
      </c>
      <c r="T180" s="43">
        <v>27.077666666666666</v>
      </c>
      <c r="U180" s="43">
        <v>15.542000000000003</v>
      </c>
      <c r="V180" s="43">
        <v>164.49999999999997</v>
      </c>
      <c r="W180" s="43">
        <v>148.91</v>
      </c>
      <c r="X180" s="43">
        <v>15.590000000000007</v>
      </c>
      <c r="Y180" s="43">
        <v>2.8533333333333335</v>
      </c>
      <c r="Z180" s="43">
        <v>4.6549999999999994</v>
      </c>
      <c r="AA180" s="43">
        <v>1.8753333333333337E-2</v>
      </c>
      <c r="AB180" s="43">
        <v>1.3703133333333335</v>
      </c>
      <c r="AC180" s="43">
        <v>8.6726666666666632E-2</v>
      </c>
      <c r="AD180" s="43">
        <v>14.340533333333333</v>
      </c>
      <c r="AE180" s="43">
        <v>12.981463333333334</v>
      </c>
      <c r="AF180" s="44">
        <v>99.959136666666666</v>
      </c>
      <c r="AG180" s="43">
        <v>0.55875666666666646</v>
      </c>
      <c r="AH180" s="43">
        <v>4.656906666666667</v>
      </c>
      <c r="AI180" s="43">
        <v>15.115750000000004</v>
      </c>
      <c r="AJ180" s="42">
        <v>3180</v>
      </c>
      <c r="AK180" s="45">
        <v>102.10803384029184</v>
      </c>
      <c r="AL180" s="45">
        <v>0.36337197938502519</v>
      </c>
      <c r="AM180" s="45">
        <v>2.123757243092135E-2</v>
      </c>
      <c r="AN180" s="45">
        <v>0.90401403712818329</v>
      </c>
      <c r="AO180" s="45">
        <v>0.83225907770103913</v>
      </c>
      <c r="AP180" s="45">
        <v>9.228890171255863E-2</v>
      </c>
      <c r="AQ180" s="45">
        <v>3.9157800414902438E-2</v>
      </c>
      <c r="AR180" s="45">
        <v>5.2374645089736473E-2</v>
      </c>
      <c r="AS180" s="45">
        <v>5.0741626340492174E-5</v>
      </c>
      <c r="AT180" s="45">
        <v>1.66190114095239E-2</v>
      </c>
      <c r="AU180" s="45">
        <v>1.0527249807321341E-3</v>
      </c>
      <c r="AV180" s="45">
        <v>7.968905230626909E-2</v>
      </c>
      <c r="AW180" s="45">
        <v>7.4544203425671085E-2</v>
      </c>
      <c r="AX180" s="45">
        <v>3.9955434944584318E-4</v>
      </c>
      <c r="AY180" s="45">
        <v>6.7953170149253053E-3</v>
      </c>
      <c r="AZ180" s="45">
        <v>8.9580221544457456E-3</v>
      </c>
      <c r="BA180" s="45">
        <v>8.3987071049348244E-2</v>
      </c>
      <c r="BB180" s="45">
        <v>0</v>
      </c>
      <c r="BC180" s="24">
        <v>84</v>
      </c>
      <c r="BD180" s="29">
        <v>39</v>
      </c>
      <c r="BE180" s="30">
        <f t="shared" si="46"/>
        <v>1.0482002043688667</v>
      </c>
      <c r="BF180" s="30">
        <v>0.91602014427657552</v>
      </c>
      <c r="BG180" s="30">
        <f t="shared" si="47"/>
        <v>1.0662839093994811</v>
      </c>
      <c r="BH180" s="31">
        <f t="shared" si="48"/>
        <v>81.069215863815998</v>
      </c>
      <c r="BI180" s="32">
        <f t="shared" si="49"/>
        <v>6504.3318473368354</v>
      </c>
      <c r="BJ180" s="33">
        <f t="shared" si="50"/>
        <v>0.94559232410730154</v>
      </c>
      <c r="BK180" s="33">
        <f t="shared" si="51"/>
        <v>0.99117006737890512</v>
      </c>
      <c r="BL180" s="15"/>
    </row>
    <row r="181" spans="1:64" x14ac:dyDescent="0.3">
      <c r="A181" s="34"/>
      <c r="B181" s="35"/>
      <c r="C181" s="15"/>
      <c r="D181" s="36"/>
      <c r="E181" s="37"/>
      <c r="F181" s="38"/>
      <c r="G181" s="39"/>
      <c r="H181" s="39"/>
      <c r="I181" s="39"/>
      <c r="J181" s="39"/>
      <c r="K181" s="39"/>
      <c r="L181" s="39"/>
      <c r="M181" s="39"/>
      <c r="N181" s="39"/>
      <c r="O181" s="40"/>
      <c r="P181" s="40"/>
      <c r="Q181" s="41"/>
      <c r="R181" s="40"/>
      <c r="S181" s="42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4"/>
      <c r="AG181" s="43"/>
      <c r="AH181" s="43"/>
      <c r="AI181" s="43"/>
      <c r="AJ181" s="42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24"/>
      <c r="BD181" s="29"/>
      <c r="BE181" s="30"/>
      <c r="BF181" s="30"/>
      <c r="BG181" s="30"/>
      <c r="BH181" s="31"/>
      <c r="BI181" s="32"/>
      <c r="BJ181" s="33"/>
      <c r="BK181" s="33"/>
      <c r="BL181" s="15"/>
    </row>
    <row r="182" spans="1:64" x14ac:dyDescent="0.3">
      <c r="A182" s="34" t="s">
        <v>21</v>
      </c>
      <c r="B182" s="35">
        <v>40630</v>
      </c>
      <c r="C182" s="15"/>
      <c r="D182" s="36">
        <v>0.04</v>
      </c>
      <c r="E182" s="37">
        <v>0.04</v>
      </c>
      <c r="F182" s="38">
        <v>20</v>
      </c>
      <c r="G182" s="39">
        <v>21.5</v>
      </c>
      <c r="H182" s="39">
        <v>460</v>
      </c>
      <c r="I182" s="39">
        <v>59</v>
      </c>
      <c r="J182" s="46">
        <v>719</v>
      </c>
      <c r="K182" s="39">
        <v>21</v>
      </c>
      <c r="L182" s="39">
        <v>475</v>
      </c>
      <c r="M182" s="39">
        <v>59</v>
      </c>
      <c r="N182" s="39">
        <v>800</v>
      </c>
      <c r="O182" s="40">
        <f t="shared" ref="O182:O194" si="52">IF(R182&lt;&gt;"",IF(R182&lt;1,G182,K182),"")</f>
        <v>21.5</v>
      </c>
      <c r="P182" s="40">
        <f t="shared" ref="P182:P194" si="53">IF(R182&lt;&gt;"",IF(R182&lt;1,J182,N182),"")</f>
        <v>719</v>
      </c>
      <c r="Q182" s="41" t="s">
        <v>23</v>
      </c>
      <c r="R182" s="40">
        <v>-4</v>
      </c>
      <c r="S182" s="42">
        <v>22951.3</v>
      </c>
      <c r="T182" s="43">
        <v>849.22566666666648</v>
      </c>
      <c r="U182" s="43">
        <v>19.325333333333329</v>
      </c>
      <c r="V182" s="43">
        <v>15.480333333333334</v>
      </c>
      <c r="W182" s="43">
        <v>2.0513333333333335</v>
      </c>
      <c r="X182" s="43">
        <v>13.428999999999998</v>
      </c>
      <c r="Y182" s="43">
        <v>114.46266666666665</v>
      </c>
      <c r="Z182" s="43">
        <v>1.2616666666666667</v>
      </c>
      <c r="AA182" s="43">
        <v>1.1229999999999993E-2</v>
      </c>
      <c r="AB182" s="43">
        <v>72.305736666666661</v>
      </c>
      <c r="AC182" s="43">
        <v>5.7663599999999979</v>
      </c>
      <c r="AD182" s="43">
        <v>2.2364233333333337</v>
      </c>
      <c r="AE182" s="43">
        <v>0.29634666666666659</v>
      </c>
      <c r="AF182" s="44">
        <v>97.724770000000007</v>
      </c>
      <c r="AG182" s="43">
        <v>0.25084333333333336</v>
      </c>
      <c r="AH182" s="43">
        <v>3.2032199999999995</v>
      </c>
      <c r="AI182" s="43">
        <v>2.3573266666666668</v>
      </c>
      <c r="AJ182" s="42">
        <v>3070.3</v>
      </c>
      <c r="AK182" s="45">
        <v>43.934237689449013</v>
      </c>
      <c r="AL182" s="45">
        <v>2.9902297033046059</v>
      </c>
      <c r="AM182" s="45">
        <v>1.0416609195243568E-2</v>
      </c>
      <c r="AN182" s="45">
        <v>7.5039453224486324E-2</v>
      </c>
      <c r="AO182" s="45">
        <v>1.8519948859193145E-2</v>
      </c>
      <c r="AP182" s="45">
        <v>9.1363238664740554E-2</v>
      </c>
      <c r="AQ182" s="45">
        <v>1.2100667788183668</v>
      </c>
      <c r="AR182" s="45">
        <v>1.7036134686526511E-2</v>
      </c>
      <c r="AS182" s="45">
        <v>4.6609159969939646E-5</v>
      </c>
      <c r="AT182" s="45">
        <v>0.21257361967471308</v>
      </c>
      <c r="AU182" s="45">
        <v>5.7568763081714922E-2</v>
      </c>
      <c r="AV182" s="45">
        <v>1.0672254822131352E-2</v>
      </c>
      <c r="AW182" s="45">
        <v>2.6079101599362762E-3</v>
      </c>
      <c r="AX182" s="45">
        <v>6.0685253562948452E-3</v>
      </c>
      <c r="AY182" s="45">
        <v>3.4135312218139813E-3</v>
      </c>
      <c r="AZ182" s="45">
        <v>4.0628170963778959E-3</v>
      </c>
      <c r="BA182" s="45">
        <v>1.1255004506297711E-2</v>
      </c>
      <c r="BB182" s="45">
        <v>0.46609159969939901</v>
      </c>
      <c r="BC182" s="24">
        <v>62</v>
      </c>
      <c r="BD182" s="29">
        <v>42</v>
      </c>
      <c r="BE182" s="30">
        <f t="shared" ref="BE182:BE194" si="54">IF(BC182&lt;&gt;"",(459.67+BC182)/518.67,"")</f>
        <v>1.0057840245242642</v>
      </c>
      <c r="BF182" s="30">
        <v>0.91329794473934933</v>
      </c>
      <c r="BG182" s="30">
        <f t="shared" ref="BG182:BG194" si="55">IF(BF182&lt;&gt;"",1/(BF182*SQRT(BE182)),"")</f>
        <v>1.0917800471556116</v>
      </c>
      <c r="BH182" s="31">
        <f t="shared" ref="BH182:BH194" si="56">IF(BC182&lt;&gt;"",O182/SQRT(BE182),"")</f>
        <v>21.438090173254974</v>
      </c>
      <c r="BI182" s="32">
        <f t="shared" ref="BI182:BI194" si="57">IF(BC182&lt;&gt;"",P182*BG182,"")</f>
        <v>784.98985390488474</v>
      </c>
      <c r="BJ182" s="33">
        <f t="shared" ref="BJ182:BJ194" si="58">IF(BC182&lt;&gt;"",0.4054+0.009348*BH182-0.0000656*BH182^2+0.0000004007*BH182^3,"")</f>
        <v>0.57960205509452745</v>
      </c>
      <c r="BK182" s="33">
        <f t="shared" ref="BK182:BK194" si="59">IF(BC182&lt;&gt;"",BJ182*BE182,"")</f>
        <v>0.58295448759550816</v>
      </c>
      <c r="BL182" s="15"/>
    </row>
    <row r="183" spans="1:64" x14ac:dyDescent="0.3">
      <c r="A183" s="34" t="s">
        <v>21</v>
      </c>
      <c r="B183" s="35">
        <v>40630</v>
      </c>
      <c r="C183" s="15"/>
      <c r="D183" s="36">
        <v>0.04</v>
      </c>
      <c r="E183" s="37">
        <v>0.04</v>
      </c>
      <c r="F183" s="38">
        <v>20</v>
      </c>
      <c r="G183" s="39">
        <v>21.5</v>
      </c>
      <c r="H183" s="39">
        <v>468</v>
      </c>
      <c r="I183" s="39"/>
      <c r="J183" s="39">
        <v>800</v>
      </c>
      <c r="K183" s="39">
        <v>21</v>
      </c>
      <c r="L183" s="39">
        <v>492</v>
      </c>
      <c r="M183" s="39"/>
      <c r="N183" s="39">
        <v>800</v>
      </c>
      <c r="O183" s="40">
        <f t="shared" si="52"/>
        <v>21.5</v>
      </c>
      <c r="P183" s="40">
        <f t="shared" si="53"/>
        <v>800</v>
      </c>
      <c r="Q183" s="41" t="s">
        <v>23</v>
      </c>
      <c r="R183" s="40">
        <v>-4</v>
      </c>
      <c r="S183" s="42">
        <v>24033.266666666666</v>
      </c>
      <c r="T183" s="43">
        <v>970.28999999999974</v>
      </c>
      <c r="U183" s="43">
        <v>19.231999999999989</v>
      </c>
      <c r="V183" s="43">
        <v>15.450333333333331</v>
      </c>
      <c r="W183" s="43">
        <v>2.6093333333333333</v>
      </c>
      <c r="X183" s="43">
        <v>12.840999999999999</v>
      </c>
      <c r="Y183" s="43">
        <v>193.55566666666667</v>
      </c>
      <c r="Z183" s="43">
        <v>0.33633333333333315</v>
      </c>
      <c r="AA183" s="43">
        <v>1.1853333333333336E-2</v>
      </c>
      <c r="AB183" s="43">
        <v>78.349233333333331</v>
      </c>
      <c r="AC183" s="43">
        <v>9.2574733333333352</v>
      </c>
      <c r="AD183" s="43">
        <v>2.1190566666666668</v>
      </c>
      <c r="AE183" s="43">
        <v>0.35794000000000009</v>
      </c>
      <c r="AF183" s="44">
        <v>97.233686666666671</v>
      </c>
      <c r="AG183" s="43">
        <v>6.3456666666666661E-2</v>
      </c>
      <c r="AH183" s="43">
        <v>3.3035266666666661</v>
      </c>
      <c r="AI183" s="43">
        <v>2.2336033333333334</v>
      </c>
      <c r="AJ183" s="42">
        <v>3048.9</v>
      </c>
      <c r="AK183" s="45">
        <v>201.46205826278765</v>
      </c>
      <c r="AL183" s="45">
        <v>5.0862458210523211</v>
      </c>
      <c r="AM183" s="45">
        <v>3.5854110522774311E-2</v>
      </c>
      <c r="AN183" s="45">
        <v>9.8767694471746922E-2</v>
      </c>
      <c r="AO183" s="45">
        <v>4.1434063392279161E-2</v>
      </c>
      <c r="AP183" s="45">
        <v>0.13991006963861502</v>
      </c>
      <c r="AQ183" s="45">
        <v>0.68529723394612629</v>
      </c>
      <c r="AR183" s="45">
        <v>2.2047493146004384E-2</v>
      </c>
      <c r="AS183" s="45">
        <v>1.0416609195243769E-4</v>
      </c>
      <c r="AT183" s="45">
        <v>0.27721520749116058</v>
      </c>
      <c r="AU183" s="45">
        <v>7.1497537615343582E-2</v>
      </c>
      <c r="AV183" s="45">
        <v>4.4060838295070532E-3</v>
      </c>
      <c r="AW183" s="45">
        <v>8.5702210972163611E-3</v>
      </c>
      <c r="AX183" s="45">
        <v>1.3082621622051401E-2</v>
      </c>
      <c r="AY183" s="45">
        <v>3.7306450707187571E-3</v>
      </c>
      <c r="AZ183" s="45">
        <v>1.8554262143188584E-2</v>
      </c>
      <c r="BA183" s="45">
        <v>4.6348368518943457E-3</v>
      </c>
      <c r="BB183" s="45">
        <v>0.30512857662936488</v>
      </c>
      <c r="BC183" s="24">
        <v>63</v>
      </c>
      <c r="BD183" s="29">
        <v>42</v>
      </c>
      <c r="BE183" s="30">
        <f t="shared" si="54"/>
        <v>1.0077120326990188</v>
      </c>
      <c r="BF183" s="30">
        <v>0.91329794473934933</v>
      </c>
      <c r="BG183" s="30">
        <f t="shared" si="55"/>
        <v>1.090735121332236</v>
      </c>
      <c r="BH183" s="31">
        <f t="shared" si="56"/>
        <v>21.417572108206752</v>
      </c>
      <c r="BI183" s="32">
        <f t="shared" si="57"/>
        <v>872.58809706578882</v>
      </c>
      <c r="BJ183" s="33">
        <f t="shared" si="58"/>
        <v>0.57945661042772723</v>
      </c>
      <c r="BK183" s="33">
        <f t="shared" si="59"/>
        <v>0.58392539875500848</v>
      </c>
      <c r="BL183" s="15"/>
    </row>
    <row r="184" spans="1:64" x14ac:dyDescent="0.3">
      <c r="A184" s="34" t="s">
        <v>19</v>
      </c>
      <c r="B184" s="35">
        <v>40630</v>
      </c>
      <c r="C184" s="15"/>
      <c r="D184" s="36">
        <v>7.0000000000000007E-2</v>
      </c>
      <c r="E184" s="37">
        <v>7.0000000000000007E-2</v>
      </c>
      <c r="F184" s="38">
        <v>25</v>
      </c>
      <c r="G184" s="39">
        <v>25</v>
      </c>
      <c r="H184" s="39">
        <v>444</v>
      </c>
      <c r="I184" s="39">
        <v>61</v>
      </c>
      <c r="J184" s="39">
        <v>900</v>
      </c>
      <c r="K184" s="39">
        <v>24.5</v>
      </c>
      <c r="L184" s="39">
        <v>457</v>
      </c>
      <c r="M184" s="39">
        <v>61</v>
      </c>
      <c r="N184" s="39">
        <v>900</v>
      </c>
      <c r="O184" s="40">
        <f t="shared" si="52"/>
        <v>25</v>
      </c>
      <c r="P184" s="40">
        <f t="shared" si="53"/>
        <v>900</v>
      </c>
      <c r="Q184" s="41" t="s">
        <v>23</v>
      </c>
      <c r="R184" s="40">
        <v>-4</v>
      </c>
      <c r="S184" s="42">
        <v>23129.933333333334</v>
      </c>
      <c r="T184" s="43">
        <v>667.65766666666661</v>
      </c>
      <c r="U184" s="43">
        <v>21.639666666666667</v>
      </c>
      <c r="V184" s="43">
        <v>20.56733333333333</v>
      </c>
      <c r="W184" s="43">
        <v>17.725666666666665</v>
      </c>
      <c r="X184" s="43">
        <v>2.8416666666666677</v>
      </c>
      <c r="Y184" s="43">
        <v>81.101666666666659</v>
      </c>
      <c r="Z184" s="43">
        <v>0.12933333333333336</v>
      </c>
      <c r="AA184" s="43">
        <v>1.1199999999999993E-2</v>
      </c>
      <c r="AB184" s="43">
        <v>56.936903333333341</v>
      </c>
      <c r="AC184" s="43">
        <v>4.092293333333334</v>
      </c>
      <c r="AD184" s="43">
        <v>2.9761700000000002</v>
      </c>
      <c r="AE184" s="43">
        <v>2.564996666666667</v>
      </c>
      <c r="AF184" s="44">
        <v>98.253223333333338</v>
      </c>
      <c r="AG184" s="43">
        <v>2.5746666666666675E-2</v>
      </c>
      <c r="AH184" s="43">
        <v>3.2064599999999994</v>
      </c>
      <c r="AI184" s="43">
        <v>3.1370500000000003</v>
      </c>
      <c r="AJ184" s="42">
        <v>3099</v>
      </c>
      <c r="AK184" s="45">
        <v>28.826392759841017</v>
      </c>
      <c r="AL184" s="45">
        <v>0.42345608682751307</v>
      </c>
      <c r="AM184" s="45">
        <v>0.1368987376414264</v>
      </c>
      <c r="AN184" s="45">
        <v>7.5563781386794523E-2</v>
      </c>
      <c r="AO184" s="45">
        <v>0.27473728307713324</v>
      </c>
      <c r="AP184" s="45">
        <v>0.22083045975140392</v>
      </c>
      <c r="AQ184" s="45">
        <v>1.2582338013472221</v>
      </c>
      <c r="AR184" s="45">
        <v>1.1724814044061298E-2</v>
      </c>
      <c r="AS184" s="45">
        <v>7.0575160676046272E-18</v>
      </c>
      <c r="AT184" s="45">
        <v>8.736850013644451E-2</v>
      </c>
      <c r="AU184" s="45">
        <v>5.9924734017986654E-2</v>
      </c>
      <c r="AV184" s="45">
        <v>1.2023974613963619E-2</v>
      </c>
      <c r="AW184" s="45">
        <v>4.1348489388521113E-2</v>
      </c>
      <c r="AX184" s="45">
        <v>4.7468089704867161E-3</v>
      </c>
      <c r="AY184" s="45">
        <v>2.3175095630250686E-3</v>
      </c>
      <c r="AZ184" s="45">
        <v>2.50056545329389E-3</v>
      </c>
      <c r="BA184" s="45">
        <v>1.2663026548945983E-2</v>
      </c>
      <c r="BB184" s="45">
        <v>0</v>
      </c>
      <c r="BC184" s="24">
        <v>52</v>
      </c>
      <c r="BD184" s="29">
        <v>35</v>
      </c>
      <c r="BE184" s="30">
        <f t="shared" si="54"/>
        <v>0.98650394277671749</v>
      </c>
      <c r="BF184" s="30">
        <v>0.91329794473934933</v>
      </c>
      <c r="BG184" s="30">
        <f t="shared" si="55"/>
        <v>1.1023972139903675</v>
      </c>
      <c r="BH184" s="31">
        <f t="shared" si="56"/>
        <v>25.170427745594683</v>
      </c>
      <c r="BI184" s="32">
        <f t="shared" si="57"/>
        <v>992.15749259133077</v>
      </c>
      <c r="BJ184" s="33">
        <f t="shared" si="58"/>
        <v>0.60552210704036591</v>
      </c>
      <c r="BK184" s="33">
        <f t="shared" si="59"/>
        <v>0.59734994603378655</v>
      </c>
      <c r="BL184" s="15"/>
    </row>
    <row r="185" spans="1:64" x14ac:dyDescent="0.3">
      <c r="A185" s="34" t="s">
        <v>19</v>
      </c>
      <c r="B185" s="35">
        <v>40630</v>
      </c>
      <c r="C185" s="15">
        <v>62280.000000000007</v>
      </c>
      <c r="D185" s="36">
        <v>7.0000000000000007E-2</v>
      </c>
      <c r="E185" s="37">
        <v>7.0000000000000007E-2</v>
      </c>
      <c r="F185" s="38">
        <v>25</v>
      </c>
      <c r="G185" s="39">
        <v>25</v>
      </c>
      <c r="H185" s="39">
        <v>440</v>
      </c>
      <c r="I185" s="39">
        <v>62</v>
      </c>
      <c r="J185" s="39">
        <v>900</v>
      </c>
      <c r="K185" s="39">
        <v>25</v>
      </c>
      <c r="L185" s="39">
        <v>456</v>
      </c>
      <c r="M185" s="39">
        <v>63</v>
      </c>
      <c r="N185" s="39">
        <v>900</v>
      </c>
      <c r="O185" s="40">
        <f t="shared" si="52"/>
        <v>25</v>
      </c>
      <c r="P185" s="40">
        <f t="shared" si="53"/>
        <v>900</v>
      </c>
      <c r="Q185" s="41" t="s">
        <v>23</v>
      </c>
      <c r="R185" s="40">
        <v>-4</v>
      </c>
      <c r="S185" s="42">
        <v>21466.933333333334</v>
      </c>
      <c r="T185" s="43">
        <v>573.54966666666655</v>
      </c>
      <c r="U185" s="43">
        <v>20.001666666666662</v>
      </c>
      <c r="V185" s="43">
        <v>15.793666666666669</v>
      </c>
      <c r="W185" s="43">
        <v>3.6336666666666657</v>
      </c>
      <c r="X185" s="43">
        <v>12.159999999999995</v>
      </c>
      <c r="Y185" s="43">
        <v>83.003333333333345</v>
      </c>
      <c r="Z185" s="43">
        <v>1.3103333333333331</v>
      </c>
      <c r="AA185" s="43">
        <v>1.0389999999999993E-2</v>
      </c>
      <c r="AB185" s="43">
        <v>52.848130000000005</v>
      </c>
      <c r="AC185" s="43">
        <v>4.5180733333333336</v>
      </c>
      <c r="AD185" s="43">
        <v>2.4653033333333334</v>
      </c>
      <c r="AE185" s="43">
        <v>0.56718333333333348</v>
      </c>
      <c r="AF185" s="44">
        <v>98.306686666666636</v>
      </c>
      <c r="AG185" s="43">
        <v>0.28151666666666658</v>
      </c>
      <c r="AH185" s="43">
        <v>3.0474833333333335</v>
      </c>
      <c r="AI185" s="43">
        <v>2.5985666666666658</v>
      </c>
      <c r="AJ185" s="42">
        <v>3107.7333333333331</v>
      </c>
      <c r="AK185" s="45">
        <v>69.318820320163397</v>
      </c>
      <c r="AL185" s="45">
        <v>3.3696653710276605</v>
      </c>
      <c r="AM185" s="45">
        <v>1.3916830131878201E-2</v>
      </c>
      <c r="AN185" s="45">
        <v>7.1365177122649559E-2</v>
      </c>
      <c r="AO185" s="45">
        <v>5.1426769718485782E-2</v>
      </c>
      <c r="AP185" s="45">
        <v>2.1334770066562335E-2</v>
      </c>
      <c r="AQ185" s="45">
        <v>0.36438264591126995</v>
      </c>
      <c r="AR185" s="45">
        <v>1.629117242099461E-2</v>
      </c>
      <c r="AS185" s="45">
        <v>4.0257789993644792E-5</v>
      </c>
      <c r="AT185" s="45">
        <v>0.14534991583927012</v>
      </c>
      <c r="AU185" s="45">
        <v>2.533326739253362E-2</v>
      </c>
      <c r="AV185" s="45">
        <v>5.0467116868883099E-3</v>
      </c>
      <c r="AW185" s="45">
        <v>6.3164854551995197E-3</v>
      </c>
      <c r="AX185" s="45">
        <v>2.7643959661170022E-3</v>
      </c>
      <c r="AY185" s="45">
        <v>3.1438043430096672E-3</v>
      </c>
      <c r="AZ185" s="45">
        <v>6.5553917441706121E-3</v>
      </c>
      <c r="BA185" s="45">
        <v>5.3136345982461586E-3</v>
      </c>
      <c r="BB185" s="45">
        <v>0.44977644510880371</v>
      </c>
      <c r="BC185" s="24">
        <v>63</v>
      </c>
      <c r="BD185" s="29">
        <v>37</v>
      </c>
      <c r="BE185" s="30">
        <f t="shared" si="54"/>
        <v>1.0077120326990188</v>
      </c>
      <c r="BF185" s="30">
        <v>0.91329794473934933</v>
      </c>
      <c r="BG185" s="30">
        <f t="shared" si="55"/>
        <v>1.090735121332236</v>
      </c>
      <c r="BH185" s="31">
        <f t="shared" si="56"/>
        <v>24.904153614193898</v>
      </c>
      <c r="BI185" s="32">
        <f t="shared" si="57"/>
        <v>981.66160919901245</v>
      </c>
      <c r="BJ185" s="33">
        <f t="shared" si="58"/>
        <v>0.60370700413221456</v>
      </c>
      <c r="BK185" s="33">
        <f t="shared" si="59"/>
        <v>0.60836281228870881</v>
      </c>
      <c r="BL185" s="15"/>
    </row>
    <row r="186" spans="1:64" x14ac:dyDescent="0.3">
      <c r="A186" s="34" t="s">
        <v>21</v>
      </c>
      <c r="B186" s="35">
        <v>40630</v>
      </c>
      <c r="C186" s="15">
        <v>72900</v>
      </c>
      <c r="D186" s="36">
        <v>7.0000000000000007E-2</v>
      </c>
      <c r="E186" s="37">
        <v>7.0000000000000007E-2</v>
      </c>
      <c r="F186" s="38">
        <v>25</v>
      </c>
      <c r="G186" s="39">
        <v>25</v>
      </c>
      <c r="H186" s="39">
        <v>460</v>
      </c>
      <c r="I186" s="39">
        <v>63</v>
      </c>
      <c r="J186" s="39">
        <v>900</v>
      </c>
      <c r="K186" s="39">
        <v>25</v>
      </c>
      <c r="L186" s="39">
        <v>478</v>
      </c>
      <c r="M186" s="39">
        <v>63</v>
      </c>
      <c r="N186" s="39">
        <v>900</v>
      </c>
      <c r="O186" s="40">
        <f t="shared" si="52"/>
        <v>25</v>
      </c>
      <c r="P186" s="40">
        <f t="shared" si="53"/>
        <v>900</v>
      </c>
      <c r="Q186" s="41" t="s">
        <v>23</v>
      </c>
      <c r="R186" s="40">
        <v>-4</v>
      </c>
      <c r="S186" s="42">
        <v>23905.599999999999</v>
      </c>
      <c r="T186" s="43">
        <v>651.11666666666679</v>
      </c>
      <c r="U186" s="43">
        <v>19.237666666666673</v>
      </c>
      <c r="V186" s="43">
        <v>18.66333333333333</v>
      </c>
      <c r="W186" s="43">
        <v>3.5789999999999997</v>
      </c>
      <c r="X186" s="43">
        <v>15.084333333333332</v>
      </c>
      <c r="Y186" s="43">
        <v>100.80633333333336</v>
      </c>
      <c r="Z186" s="43">
        <v>0.54500000000000004</v>
      </c>
      <c r="AA186" s="43">
        <v>1.1573333333333335E-2</v>
      </c>
      <c r="AB186" s="43">
        <v>53.74817666666668</v>
      </c>
      <c r="AC186" s="43">
        <v>4.9270833333333348</v>
      </c>
      <c r="AD186" s="43">
        <v>2.615969999999999</v>
      </c>
      <c r="AE186" s="43">
        <v>0.50171333333333346</v>
      </c>
      <c r="AF186" s="44">
        <v>98.244656666666671</v>
      </c>
      <c r="AG186" s="43">
        <v>0.10515333333333328</v>
      </c>
      <c r="AH186" s="43">
        <v>3.2729200000000001</v>
      </c>
      <c r="AI186" s="43">
        <v>2.7573766666666666</v>
      </c>
      <c r="AJ186" s="42">
        <v>3100.3333333333335</v>
      </c>
      <c r="AK186" s="45">
        <v>92.486196547108833</v>
      </c>
      <c r="AL186" s="45">
        <v>1.456515287094156</v>
      </c>
      <c r="AM186" s="45">
        <v>1.6333450621207016E-2</v>
      </c>
      <c r="AN186" s="45">
        <v>4.121711507023032E-2</v>
      </c>
      <c r="AO186" s="45">
        <v>0.1067497880156346</v>
      </c>
      <c r="AP186" s="45">
        <v>0.13446402757827566</v>
      </c>
      <c r="AQ186" s="45">
        <v>0.77967050216903622</v>
      </c>
      <c r="AR186" s="45">
        <v>1.5920058915156972E-2</v>
      </c>
      <c r="AS186" s="45">
        <v>5.2083045976218617E-5</v>
      </c>
      <c r="AT186" s="45">
        <v>0.13142853488344575</v>
      </c>
      <c r="AU186" s="45">
        <v>2.8726787730850384E-2</v>
      </c>
      <c r="AV186" s="45">
        <v>9.0642210613089205E-3</v>
      </c>
      <c r="AW186" s="45">
        <v>1.670310178366289E-2</v>
      </c>
      <c r="AX186" s="45">
        <v>4.1879699084423367E-3</v>
      </c>
      <c r="AY186" s="45">
        <v>3.1885282880473498E-3</v>
      </c>
      <c r="AZ186" s="45">
        <v>8.3922131395306309E-3</v>
      </c>
      <c r="BA186" s="45">
        <v>9.5614052975683556E-3</v>
      </c>
      <c r="BB186" s="45">
        <v>0.47946330148538402</v>
      </c>
      <c r="BC186" s="24">
        <v>63</v>
      </c>
      <c r="BD186" s="29">
        <v>42</v>
      </c>
      <c r="BE186" s="30">
        <f t="shared" si="54"/>
        <v>1.0077120326990188</v>
      </c>
      <c r="BF186" s="30">
        <v>0.91329794473934933</v>
      </c>
      <c r="BG186" s="30">
        <f t="shared" si="55"/>
        <v>1.090735121332236</v>
      </c>
      <c r="BH186" s="31">
        <f t="shared" si="56"/>
        <v>24.904153614193898</v>
      </c>
      <c r="BI186" s="32">
        <f t="shared" si="57"/>
        <v>981.66160919901245</v>
      </c>
      <c r="BJ186" s="33">
        <f t="shared" si="58"/>
        <v>0.60370700413221456</v>
      </c>
      <c r="BK186" s="33">
        <f t="shared" si="59"/>
        <v>0.60836281228870881</v>
      </c>
      <c r="BL186" s="15"/>
    </row>
    <row r="187" spans="1:64" x14ac:dyDescent="0.3">
      <c r="A187" s="34" t="s">
        <v>19</v>
      </c>
      <c r="B187" s="35">
        <v>40630</v>
      </c>
      <c r="C187" s="15"/>
      <c r="D187" s="36">
        <v>0.3</v>
      </c>
      <c r="E187" s="37">
        <v>0.3</v>
      </c>
      <c r="F187" s="38">
        <v>52.5</v>
      </c>
      <c r="G187" s="39">
        <v>52</v>
      </c>
      <c r="H187" s="39">
        <v>490</v>
      </c>
      <c r="I187" s="39">
        <v>81</v>
      </c>
      <c r="J187" s="39">
        <v>2100</v>
      </c>
      <c r="K187" s="39">
        <v>52</v>
      </c>
      <c r="L187" s="39">
        <v>477</v>
      </c>
      <c r="M187" s="39">
        <v>81</v>
      </c>
      <c r="N187" s="39">
        <v>2100</v>
      </c>
      <c r="O187" s="40">
        <f t="shared" si="52"/>
        <v>52</v>
      </c>
      <c r="P187" s="40">
        <f t="shared" si="53"/>
        <v>2100</v>
      </c>
      <c r="Q187" s="41" t="s">
        <v>23</v>
      </c>
      <c r="R187" s="40">
        <v>-4</v>
      </c>
      <c r="S187" s="42">
        <v>23650.400000000001</v>
      </c>
      <c r="T187" s="43">
        <v>77.801999999999992</v>
      </c>
      <c r="U187" s="43">
        <v>19.727666666666675</v>
      </c>
      <c r="V187" s="43">
        <v>43.430666666666689</v>
      </c>
      <c r="W187" s="43">
        <v>34.418999999999997</v>
      </c>
      <c r="X187" s="43">
        <v>9.0116666666666649</v>
      </c>
      <c r="Y187" s="43">
        <v>5.5873333333333326</v>
      </c>
      <c r="Z187" s="43">
        <v>1.6316666666666666</v>
      </c>
      <c r="AA187" s="43">
        <v>1.1129999999999998E-2</v>
      </c>
      <c r="AB187" s="43">
        <v>6.6765799999999995</v>
      </c>
      <c r="AC187" s="43">
        <v>0.28371333333333337</v>
      </c>
      <c r="AD187" s="43">
        <v>6.3242866666666666</v>
      </c>
      <c r="AE187" s="43">
        <v>5.012036666666666</v>
      </c>
      <c r="AF187" s="44">
        <v>99.814786666666649</v>
      </c>
      <c r="AG187" s="43">
        <v>0.32710666666666666</v>
      </c>
      <c r="AH187" s="43">
        <v>3.2082100000000007</v>
      </c>
      <c r="AI187" s="43">
        <v>6.6661633333333326</v>
      </c>
      <c r="AJ187" s="42">
        <v>3189</v>
      </c>
      <c r="AK187" s="45">
        <v>22.670959702214013</v>
      </c>
      <c r="AL187" s="45">
        <v>0.1779267575000518</v>
      </c>
      <c r="AM187" s="45">
        <v>5.0400693299377962E-3</v>
      </c>
      <c r="AN187" s="45">
        <v>3.2156227833900874E-2</v>
      </c>
      <c r="AO187" s="45">
        <v>3.1660919018617992E-2</v>
      </c>
      <c r="AP187" s="45">
        <v>6.9893186157623131E-3</v>
      </c>
      <c r="AQ187" s="45">
        <v>3.7132877274898043E-2</v>
      </c>
      <c r="AR187" s="45">
        <v>2.2141135586447872E-2</v>
      </c>
      <c r="AS187" s="45">
        <v>4.6609159969939612E-5</v>
      </c>
      <c r="AT187" s="45">
        <v>1.6937764376356305E-2</v>
      </c>
      <c r="AU187" s="45">
        <v>1.9063837102154205E-3</v>
      </c>
      <c r="AV187" s="45">
        <v>8.3921857468239932E-3</v>
      </c>
      <c r="AW187" s="45">
        <v>7.4960901686207003E-3</v>
      </c>
      <c r="AX187" s="45">
        <v>4.0830459669011682E-4</v>
      </c>
      <c r="AY187" s="45">
        <v>4.5181574924339201E-3</v>
      </c>
      <c r="AZ187" s="45">
        <v>2.0450697652714643E-3</v>
      </c>
      <c r="BA187" s="45">
        <v>8.8484747695366829E-3</v>
      </c>
      <c r="BB187" s="45">
        <v>0</v>
      </c>
      <c r="BC187" s="24">
        <v>63</v>
      </c>
      <c r="BD187" s="29">
        <v>36</v>
      </c>
      <c r="BE187" s="30">
        <f t="shared" si="54"/>
        <v>1.0077120326990188</v>
      </c>
      <c r="BF187" s="30">
        <v>0.91329794473934933</v>
      </c>
      <c r="BG187" s="30">
        <f t="shared" si="55"/>
        <v>1.090735121332236</v>
      </c>
      <c r="BH187" s="31">
        <f t="shared" si="56"/>
        <v>51.800639517523308</v>
      </c>
      <c r="BI187" s="32">
        <f t="shared" si="57"/>
        <v>2290.5437547976958</v>
      </c>
      <c r="BJ187" s="33">
        <f t="shared" si="58"/>
        <v>0.7693035778057894</v>
      </c>
      <c r="BK187" s="33">
        <f t="shared" si="59"/>
        <v>0.77523647215329983</v>
      </c>
      <c r="BL187" s="15"/>
    </row>
    <row r="188" spans="1:64" x14ac:dyDescent="0.3">
      <c r="A188" s="34" t="s">
        <v>19</v>
      </c>
      <c r="B188" s="35">
        <v>40630</v>
      </c>
      <c r="C188" s="15"/>
      <c r="D188" s="36">
        <v>0.3</v>
      </c>
      <c r="E188" s="37">
        <v>0.3</v>
      </c>
      <c r="F188" s="38">
        <v>52.5</v>
      </c>
      <c r="G188" s="39">
        <v>53</v>
      </c>
      <c r="H188" s="39">
        <v>508</v>
      </c>
      <c r="I188" s="39">
        <v>81</v>
      </c>
      <c r="J188" s="39">
        <v>2200</v>
      </c>
      <c r="K188" s="39">
        <v>53</v>
      </c>
      <c r="L188" s="39">
        <v>494</v>
      </c>
      <c r="M188" s="39">
        <v>81</v>
      </c>
      <c r="N188" s="39">
        <v>2200</v>
      </c>
      <c r="O188" s="40">
        <f t="shared" si="52"/>
        <v>53</v>
      </c>
      <c r="P188" s="40">
        <f t="shared" si="53"/>
        <v>2200</v>
      </c>
      <c r="Q188" s="41" t="s">
        <v>23</v>
      </c>
      <c r="R188" s="40">
        <v>-4</v>
      </c>
      <c r="S188" s="42">
        <v>25408.366666666665</v>
      </c>
      <c r="T188" s="43">
        <v>93.467333333333343</v>
      </c>
      <c r="U188" s="43">
        <v>21.483000000000011</v>
      </c>
      <c r="V188" s="43">
        <v>46.711333333333329</v>
      </c>
      <c r="W188" s="43">
        <v>39.585000000000001</v>
      </c>
      <c r="X188" s="43">
        <v>7.1263333333333323</v>
      </c>
      <c r="Y188" s="43">
        <v>4.2716666666666665</v>
      </c>
      <c r="Z188" s="43">
        <v>1.8483333333333332</v>
      </c>
      <c r="AA188" s="43">
        <v>1.1990000000000006E-2</v>
      </c>
      <c r="AB188" s="43">
        <v>7.4565733333333322</v>
      </c>
      <c r="AC188" s="43">
        <v>0.20197666666666664</v>
      </c>
      <c r="AD188" s="43">
        <v>6.3338300000000007</v>
      </c>
      <c r="AE188" s="43">
        <v>5.3675366666666662</v>
      </c>
      <c r="AF188" s="44">
        <v>99.804643333333345</v>
      </c>
      <c r="AG188" s="43">
        <v>0.3450366666666666</v>
      </c>
      <c r="AH188" s="43">
        <v>3.3681333333333332</v>
      </c>
      <c r="AI188" s="43">
        <v>6.6762266666666656</v>
      </c>
      <c r="AJ188" s="42">
        <v>3185</v>
      </c>
      <c r="AK188" s="45">
        <v>37.642129125157226</v>
      </c>
      <c r="AL188" s="45">
        <v>0.77255480034452328</v>
      </c>
      <c r="AM188" s="45">
        <v>8.7690678936895288E-3</v>
      </c>
      <c r="AN188" s="45">
        <v>0.18312862134036612</v>
      </c>
      <c r="AO188" s="45">
        <v>0.17680595246649902</v>
      </c>
      <c r="AP188" s="45">
        <v>2.5661366821088022E-2</v>
      </c>
      <c r="AQ188" s="45">
        <v>4.4958473815467623E-2</v>
      </c>
      <c r="AR188" s="45">
        <v>2.4786444200246897E-2</v>
      </c>
      <c r="AS188" s="45">
        <v>3.0512857662936292E-5</v>
      </c>
      <c r="AT188" s="45">
        <v>6.7610675209606078E-2</v>
      </c>
      <c r="AU188" s="45">
        <v>2.2634552977820166E-3</v>
      </c>
      <c r="AV188" s="45">
        <v>2.315239095420929E-2</v>
      </c>
      <c r="AW188" s="45">
        <v>2.3156789178499539E-2</v>
      </c>
      <c r="AX188" s="45">
        <v>1.6262254442109022E-3</v>
      </c>
      <c r="AY188" s="45">
        <v>4.6978706352715904E-3</v>
      </c>
      <c r="AZ188" s="45">
        <v>3.3541876382581319E-3</v>
      </c>
      <c r="BA188" s="45">
        <v>2.4400366494326885E-2</v>
      </c>
      <c r="BB188" s="45">
        <v>0</v>
      </c>
      <c r="BC188" s="24">
        <v>56</v>
      </c>
      <c r="BD188" s="29">
        <v>34</v>
      </c>
      <c r="BE188" s="30">
        <f t="shared" si="54"/>
        <v>0.99421597547573626</v>
      </c>
      <c r="BF188" s="30">
        <v>0.91329794473934933</v>
      </c>
      <c r="BG188" s="30">
        <f t="shared" si="55"/>
        <v>1.0981132985341866</v>
      </c>
      <c r="BH188" s="31">
        <f t="shared" si="56"/>
        <v>53.15394478803767</v>
      </c>
      <c r="BI188" s="32">
        <f t="shared" si="57"/>
        <v>2415.8492567752105</v>
      </c>
      <c r="BJ188" s="33">
        <f t="shared" si="58"/>
        <v>0.77711700119849658</v>
      </c>
      <c r="BK188" s="33">
        <f t="shared" si="59"/>
        <v>0.77262213740534214</v>
      </c>
      <c r="BL188" s="15"/>
    </row>
    <row r="189" spans="1:64" x14ac:dyDescent="0.3">
      <c r="A189" s="34" t="s">
        <v>21</v>
      </c>
      <c r="B189" s="35">
        <v>40630</v>
      </c>
      <c r="C189" s="15"/>
      <c r="D189" s="36">
        <v>0.3</v>
      </c>
      <c r="E189" s="37">
        <v>0.3</v>
      </c>
      <c r="F189" s="38">
        <v>52.5</v>
      </c>
      <c r="G189" s="39">
        <v>52</v>
      </c>
      <c r="H189" s="39">
        <v>507</v>
      </c>
      <c r="I189" s="39">
        <v>82</v>
      </c>
      <c r="J189" s="39">
        <v>2200</v>
      </c>
      <c r="K189" s="39">
        <v>52</v>
      </c>
      <c r="L189" s="39">
        <v>501</v>
      </c>
      <c r="M189" s="39">
        <v>82</v>
      </c>
      <c r="N189" s="39">
        <v>2200</v>
      </c>
      <c r="O189" s="40">
        <f t="shared" si="52"/>
        <v>52</v>
      </c>
      <c r="P189" s="40">
        <f t="shared" si="53"/>
        <v>2200</v>
      </c>
      <c r="Q189" s="41" t="s">
        <v>23</v>
      </c>
      <c r="R189" s="40">
        <v>-4</v>
      </c>
      <c r="S189" s="42">
        <v>25315.366666666665</v>
      </c>
      <c r="T189" s="43">
        <v>93.249333333333325</v>
      </c>
      <c r="U189" s="43">
        <v>19.091666666666661</v>
      </c>
      <c r="V189" s="43">
        <v>46.361999999999981</v>
      </c>
      <c r="W189" s="43">
        <v>36.274333333333338</v>
      </c>
      <c r="X189" s="43">
        <v>10.087666666666667</v>
      </c>
      <c r="Y189" s="43">
        <v>8.2063333333333315</v>
      </c>
      <c r="Z189" s="43">
        <v>0.90600000000000014</v>
      </c>
      <c r="AA189" s="43">
        <v>1.1916666666666671E-2</v>
      </c>
      <c r="AB189" s="43">
        <v>7.4656199999999995</v>
      </c>
      <c r="AC189" s="43">
        <v>0.38936999999999994</v>
      </c>
      <c r="AD189" s="43">
        <v>6.308233333333332</v>
      </c>
      <c r="AE189" s="43">
        <v>4.9356499999999999</v>
      </c>
      <c r="AF189" s="44">
        <v>99.78567666666666</v>
      </c>
      <c r="AG189" s="43">
        <v>0.16970999999999997</v>
      </c>
      <c r="AH189" s="43">
        <v>3.3593433333333329</v>
      </c>
      <c r="AI189" s="43">
        <v>6.6492266666666673</v>
      </c>
      <c r="AJ189" s="42">
        <v>3184</v>
      </c>
      <c r="AK189" s="45">
        <v>27.424483566115033</v>
      </c>
      <c r="AL189" s="45">
        <v>0.45469909211346587</v>
      </c>
      <c r="AM189" s="45">
        <v>8.7428131404715097E-3</v>
      </c>
      <c r="AN189" s="45">
        <v>5.1621968058248612E-2</v>
      </c>
      <c r="AO189" s="45">
        <v>8.4880578719033845E-2</v>
      </c>
      <c r="AP189" s="45">
        <v>8.114199275656063E-2</v>
      </c>
      <c r="AQ189" s="45">
        <v>0.12685814323790603</v>
      </c>
      <c r="AR189" s="45">
        <v>1.81183846429246E-2</v>
      </c>
      <c r="AS189" s="45">
        <v>3.7904902178944949E-5</v>
      </c>
      <c r="AT189" s="45">
        <v>4.2750183705997681E-2</v>
      </c>
      <c r="AU189" s="45">
        <v>5.7870932492799952E-3</v>
      </c>
      <c r="AV189" s="45">
        <v>7.9790818473329111E-3</v>
      </c>
      <c r="AW189" s="45">
        <v>8.3001350217517377E-3</v>
      </c>
      <c r="AX189" s="45">
        <v>9.4820459502383393E-4</v>
      </c>
      <c r="AY189" s="45">
        <v>3.4529697363284264E-3</v>
      </c>
      <c r="AZ189" s="45">
        <v>2.4290885665960347E-3</v>
      </c>
      <c r="BA189" s="45">
        <v>8.4125084755128712E-3</v>
      </c>
      <c r="BB189" s="45">
        <v>0</v>
      </c>
      <c r="BC189" s="24">
        <v>63</v>
      </c>
      <c r="BD189" s="29">
        <v>42</v>
      </c>
      <c r="BE189" s="30">
        <f t="shared" si="54"/>
        <v>1.0077120326990188</v>
      </c>
      <c r="BF189" s="30">
        <v>0.91329794473934933</v>
      </c>
      <c r="BG189" s="30">
        <f t="shared" si="55"/>
        <v>1.090735121332236</v>
      </c>
      <c r="BH189" s="31">
        <f t="shared" si="56"/>
        <v>51.800639517523308</v>
      </c>
      <c r="BI189" s="32">
        <f t="shared" si="57"/>
        <v>2399.6172669309194</v>
      </c>
      <c r="BJ189" s="33">
        <f t="shared" si="58"/>
        <v>0.7693035778057894</v>
      </c>
      <c r="BK189" s="33">
        <f t="shared" si="59"/>
        <v>0.77523647215329983</v>
      </c>
      <c r="BL189" s="15"/>
    </row>
    <row r="190" spans="1:64" x14ac:dyDescent="0.3">
      <c r="A190" s="34" t="s">
        <v>19</v>
      </c>
      <c r="B190" s="35">
        <v>40630</v>
      </c>
      <c r="C190" s="15"/>
      <c r="D190" s="36">
        <v>0.65</v>
      </c>
      <c r="E190" s="37">
        <v>0.65</v>
      </c>
      <c r="F190" s="38">
        <v>74.099999999999994</v>
      </c>
      <c r="G190" s="39">
        <v>74</v>
      </c>
      <c r="H190" s="39">
        <v>629</v>
      </c>
      <c r="I190" s="39">
        <v>90</v>
      </c>
      <c r="J190" s="39">
        <v>4500</v>
      </c>
      <c r="K190" s="39">
        <v>74.5</v>
      </c>
      <c r="L190" s="39">
        <v>620</v>
      </c>
      <c r="M190" s="39">
        <v>90</v>
      </c>
      <c r="N190" s="39">
        <v>4700</v>
      </c>
      <c r="O190" s="40">
        <f t="shared" si="52"/>
        <v>74</v>
      </c>
      <c r="P190" s="40">
        <f t="shared" si="53"/>
        <v>4500</v>
      </c>
      <c r="Q190" s="41" t="s">
        <v>23</v>
      </c>
      <c r="R190" s="40">
        <v>-4</v>
      </c>
      <c r="S190" s="42">
        <v>31846.766666666666</v>
      </c>
      <c r="T190" s="43">
        <v>21.270000000000007</v>
      </c>
      <c r="U190" s="43">
        <v>20.393666666666658</v>
      </c>
      <c r="V190" s="43">
        <v>102.84000000000002</v>
      </c>
      <c r="W190" s="43">
        <v>90.24666666666667</v>
      </c>
      <c r="X190" s="43">
        <v>12.593333333333334</v>
      </c>
      <c r="Y190" s="43">
        <v>1.330666666666666</v>
      </c>
      <c r="Z190" s="43">
        <v>2.5769999999999995</v>
      </c>
      <c r="AA190" s="43">
        <v>1.4936666666666673E-2</v>
      </c>
      <c r="AB190" s="43">
        <v>1.3545800000000001</v>
      </c>
      <c r="AC190" s="43">
        <v>5.0526666666666678E-2</v>
      </c>
      <c r="AD190" s="43">
        <v>11.19820333333333</v>
      </c>
      <c r="AE190" s="43">
        <v>9.8269099999999998</v>
      </c>
      <c r="AF190" s="44">
        <v>99.963109999999986</v>
      </c>
      <c r="AG190" s="43">
        <v>0.38635666666666663</v>
      </c>
      <c r="AH190" s="43">
        <v>3.9377133333333334</v>
      </c>
      <c r="AI190" s="43">
        <v>11.803539999999998</v>
      </c>
      <c r="AJ190" s="42">
        <v>3187</v>
      </c>
      <c r="AK190" s="45">
        <v>72.877641116128729</v>
      </c>
      <c r="AL190" s="45">
        <v>0.2854639297215894</v>
      </c>
      <c r="AM190" s="45">
        <v>6.6867513545931859E-3</v>
      </c>
      <c r="AN190" s="45">
        <v>0.19930915164897536</v>
      </c>
      <c r="AO190" s="45">
        <v>0.20040189505149228</v>
      </c>
      <c r="AP190" s="45">
        <v>4.3417248545530626E-2</v>
      </c>
      <c r="AQ190" s="45">
        <v>6.9149180728352126E-3</v>
      </c>
      <c r="AR190" s="45">
        <v>2.5884358211089604E-2</v>
      </c>
      <c r="AS190" s="45">
        <v>4.9013251785355796E-5</v>
      </c>
      <c r="AT190" s="45">
        <v>1.8241566780863132E-2</v>
      </c>
      <c r="AU190" s="45">
        <v>3.5809200641381361E-4</v>
      </c>
      <c r="AV190" s="45">
        <v>3.2342322900105865E-2</v>
      </c>
      <c r="AW190" s="45">
        <v>2.790601653086108E-2</v>
      </c>
      <c r="AX190" s="45">
        <v>4.2616978970187334E-4</v>
      </c>
      <c r="AY190" s="45">
        <v>4.0127111252509411E-3</v>
      </c>
      <c r="AZ190" s="45">
        <v>6.4812053654012347E-3</v>
      </c>
      <c r="BA190" s="45">
        <v>3.4094580416733446E-2</v>
      </c>
      <c r="BB190" s="45">
        <v>0</v>
      </c>
      <c r="BC190" s="24">
        <v>58</v>
      </c>
      <c r="BD190" s="29">
        <v>32</v>
      </c>
      <c r="BE190" s="30">
        <f t="shared" si="54"/>
        <v>0.99807199182524553</v>
      </c>
      <c r="BF190" s="30">
        <v>0.91329794473934933</v>
      </c>
      <c r="BG190" s="30">
        <f t="shared" si="55"/>
        <v>1.0959899844867003</v>
      </c>
      <c r="BH190" s="31">
        <f t="shared" si="56"/>
        <v>74.071439621209493</v>
      </c>
      <c r="BI190" s="32">
        <f t="shared" si="57"/>
        <v>4931.9549301901516</v>
      </c>
      <c r="BJ190" s="33">
        <f t="shared" si="58"/>
        <v>0.90074426629379734</v>
      </c>
      <c r="BK190" s="33">
        <f t="shared" si="59"/>
        <v>0.89900762398501965</v>
      </c>
      <c r="BL190" s="15"/>
    </row>
    <row r="191" spans="1:64" x14ac:dyDescent="0.3">
      <c r="A191" s="34" t="s">
        <v>21</v>
      </c>
      <c r="B191" s="35">
        <v>40630</v>
      </c>
      <c r="C191" s="15"/>
      <c r="D191" s="36">
        <v>0.65</v>
      </c>
      <c r="E191" s="37">
        <v>0.65</v>
      </c>
      <c r="F191" s="38">
        <v>74.099999999999994</v>
      </c>
      <c r="G191" s="39">
        <v>74.5</v>
      </c>
      <c r="H191" s="39">
        <v>638</v>
      </c>
      <c r="I191" s="39">
        <v>91</v>
      </c>
      <c r="J191" s="39">
        <v>4500</v>
      </c>
      <c r="K191" s="39">
        <v>74.5</v>
      </c>
      <c r="L191" s="39">
        <v>61.7</v>
      </c>
      <c r="M191" s="39">
        <v>91</v>
      </c>
      <c r="N191" s="39">
        <v>4800</v>
      </c>
      <c r="O191" s="40">
        <f t="shared" si="52"/>
        <v>74.5</v>
      </c>
      <c r="P191" s="40">
        <f t="shared" si="53"/>
        <v>4500</v>
      </c>
      <c r="Q191" s="41" t="s">
        <v>23</v>
      </c>
      <c r="R191" s="40">
        <v>-4</v>
      </c>
      <c r="S191" s="42">
        <v>31609.1</v>
      </c>
      <c r="T191" s="43">
        <v>26.196000000000009</v>
      </c>
      <c r="U191" s="43">
        <v>18.200999999999997</v>
      </c>
      <c r="V191" s="43">
        <v>101.70733333333334</v>
      </c>
      <c r="W191" s="43">
        <v>87.379333333333321</v>
      </c>
      <c r="X191" s="43">
        <v>14.327999999999999</v>
      </c>
      <c r="Y191" s="43">
        <v>6.1383333333333336</v>
      </c>
      <c r="Z191" s="43">
        <v>2.1850000000000001</v>
      </c>
      <c r="AA191" s="43">
        <v>1.4840000000000013E-2</v>
      </c>
      <c r="AB191" s="43">
        <v>1.6805000000000001</v>
      </c>
      <c r="AC191" s="43">
        <v>0.23473000000000002</v>
      </c>
      <c r="AD191" s="43">
        <v>11.153519999999997</v>
      </c>
      <c r="AE191" s="43">
        <v>9.5823033333333303</v>
      </c>
      <c r="AF191" s="44">
        <v>99.937046666666632</v>
      </c>
      <c r="AG191" s="43">
        <v>0.32987666666666665</v>
      </c>
      <c r="AH191" s="43">
        <v>3.9165266666666669</v>
      </c>
      <c r="AI191" s="43">
        <v>11.756433333333332</v>
      </c>
      <c r="AJ191" s="42">
        <v>3186</v>
      </c>
      <c r="AK191" s="45">
        <v>84.862708596716004</v>
      </c>
      <c r="AL191" s="45">
        <v>0.30333320702225403</v>
      </c>
      <c r="AM191" s="45">
        <v>1.0618786215460869E-2</v>
      </c>
      <c r="AN191" s="45">
        <v>2.522387939937015</v>
      </c>
      <c r="AO191" s="45">
        <v>2.3578817690430416</v>
      </c>
      <c r="AP191" s="45">
        <v>0.17420558603814446</v>
      </c>
      <c r="AQ191" s="45">
        <v>4.3714065702355927E-2</v>
      </c>
      <c r="AR191" s="45">
        <v>2.2399199493085345E-2</v>
      </c>
      <c r="AS191" s="45">
        <v>4.9827287912243684E-5</v>
      </c>
      <c r="AT191" s="45">
        <v>2.065626731310247E-2</v>
      </c>
      <c r="AU191" s="45">
        <v>2.2128387136015545E-3</v>
      </c>
      <c r="AV191" s="45">
        <v>0.30067978545182172</v>
      </c>
      <c r="AW191" s="45">
        <v>0.27899554128613552</v>
      </c>
      <c r="AX191" s="45">
        <v>5.9465048171479116E-4</v>
      </c>
      <c r="AY191" s="45">
        <v>3.4424012602806186E-3</v>
      </c>
      <c r="AZ191" s="45">
        <v>7.5472732382850178E-3</v>
      </c>
      <c r="BA191" s="45">
        <v>0.31693960191868831</v>
      </c>
      <c r="BB191" s="45">
        <v>0</v>
      </c>
      <c r="BC191" s="24">
        <v>63</v>
      </c>
      <c r="BD191" s="29">
        <v>42</v>
      </c>
      <c r="BE191" s="30">
        <f t="shared" si="54"/>
        <v>1.0077120326990188</v>
      </c>
      <c r="BF191" s="30">
        <v>0.91329794473934933</v>
      </c>
      <c r="BG191" s="30">
        <f t="shared" si="55"/>
        <v>1.090735121332236</v>
      </c>
      <c r="BH191" s="31">
        <f t="shared" si="56"/>
        <v>74.214377770297816</v>
      </c>
      <c r="BI191" s="32">
        <f t="shared" si="57"/>
        <v>4908.3080459950625</v>
      </c>
      <c r="BJ191" s="33">
        <f t="shared" si="58"/>
        <v>0.90163457107456169</v>
      </c>
      <c r="BK191" s="33">
        <f t="shared" si="59"/>
        <v>0.90858800636925452</v>
      </c>
      <c r="BL191" s="15"/>
    </row>
    <row r="192" spans="1:64" x14ac:dyDescent="0.3">
      <c r="A192" s="34" t="s">
        <v>19</v>
      </c>
      <c r="B192" s="35">
        <v>40630</v>
      </c>
      <c r="C192" s="15">
        <v>61440</v>
      </c>
      <c r="D192" s="36">
        <v>0.65</v>
      </c>
      <c r="E192" s="37">
        <v>0.65</v>
      </c>
      <c r="F192" s="38">
        <v>74.099999999999994</v>
      </c>
      <c r="G192" s="39">
        <v>74.5</v>
      </c>
      <c r="H192" s="39">
        <v>624</v>
      </c>
      <c r="I192" s="39">
        <v>91</v>
      </c>
      <c r="J192" s="39">
        <v>4600</v>
      </c>
      <c r="K192" s="39">
        <v>74.5</v>
      </c>
      <c r="L192" s="39">
        <v>614</v>
      </c>
      <c r="M192" s="39">
        <v>91</v>
      </c>
      <c r="N192" s="39">
        <v>4800</v>
      </c>
      <c r="O192" s="40">
        <f t="shared" si="52"/>
        <v>74.5</v>
      </c>
      <c r="P192" s="40">
        <f t="shared" si="53"/>
        <v>4600</v>
      </c>
      <c r="Q192" s="41" t="s">
        <v>23</v>
      </c>
      <c r="R192" s="40">
        <v>-4</v>
      </c>
      <c r="S192" s="42">
        <v>31149.366666666665</v>
      </c>
      <c r="T192" s="43">
        <v>15.733333333333333</v>
      </c>
      <c r="U192" s="43">
        <v>18.590999999999994</v>
      </c>
      <c r="V192" s="43">
        <v>105.58999999999992</v>
      </c>
      <c r="W192" s="43">
        <v>91.587333333333291</v>
      </c>
      <c r="X192" s="43">
        <v>14.002666666666668</v>
      </c>
      <c r="Y192" s="43">
        <v>4.6976666666666658</v>
      </c>
      <c r="Z192" s="43">
        <v>1.5383333333333336</v>
      </c>
      <c r="AA192" s="43">
        <v>1.4603333333333333E-2</v>
      </c>
      <c r="AB192" s="43">
        <v>1.0246999999999999</v>
      </c>
      <c r="AC192" s="43">
        <v>0.18230000000000002</v>
      </c>
      <c r="AD192" s="43">
        <v>11.750596666666668</v>
      </c>
      <c r="AE192" s="43">
        <v>10.192300000000001</v>
      </c>
      <c r="AF192" s="44">
        <v>99.957703333333313</v>
      </c>
      <c r="AG192" s="43">
        <v>0.23571</v>
      </c>
      <c r="AH192" s="43">
        <v>3.8748500000000003</v>
      </c>
      <c r="AI192" s="43">
        <v>12.385776666666663</v>
      </c>
      <c r="AJ192" s="42">
        <v>3187.9666666666667</v>
      </c>
      <c r="AK192" s="45">
        <v>31.521731238106575</v>
      </c>
      <c r="AL192" s="45">
        <v>0.29037827093273211</v>
      </c>
      <c r="AM192" s="45">
        <v>4.0257789993645371E-3</v>
      </c>
      <c r="AN192" s="45">
        <v>7.5885576295204316E-2</v>
      </c>
      <c r="AO192" s="45">
        <v>6.5016355148391949E-2</v>
      </c>
      <c r="AP192" s="45">
        <v>2.572176501335573E-2</v>
      </c>
      <c r="AQ192" s="45">
        <v>2.6869202127873176E-2</v>
      </c>
      <c r="AR192" s="45">
        <v>2.6792090100513335E-2</v>
      </c>
      <c r="AS192" s="45">
        <v>1.8257418583505427E-5</v>
      </c>
      <c r="AT192" s="45">
        <v>1.8937592608172321E-2</v>
      </c>
      <c r="AU192" s="45">
        <v>1.1632297487065328E-3</v>
      </c>
      <c r="AV192" s="45">
        <v>7.5456990870721953E-3</v>
      </c>
      <c r="AW192" s="45">
        <v>6.4955687813388905E-3</v>
      </c>
      <c r="AX192" s="45">
        <v>4.6422596558911016E-4</v>
      </c>
      <c r="AY192" s="45">
        <v>4.0422211374611773E-3</v>
      </c>
      <c r="AZ192" s="45">
        <v>2.8066116520668186E-3</v>
      </c>
      <c r="BA192" s="45">
        <v>7.9482239756950655E-3</v>
      </c>
      <c r="BB192" s="45">
        <v>0.18257418583505536</v>
      </c>
      <c r="BC192" s="24">
        <v>63</v>
      </c>
      <c r="BD192" s="29">
        <v>36</v>
      </c>
      <c r="BE192" s="30">
        <f t="shared" si="54"/>
        <v>1.0077120326990188</v>
      </c>
      <c r="BF192" s="30">
        <v>0.91329794473934933</v>
      </c>
      <c r="BG192" s="30">
        <f t="shared" si="55"/>
        <v>1.090735121332236</v>
      </c>
      <c r="BH192" s="31">
        <f t="shared" si="56"/>
        <v>74.214377770297816</v>
      </c>
      <c r="BI192" s="32">
        <f t="shared" si="57"/>
        <v>5017.3815581282861</v>
      </c>
      <c r="BJ192" s="33">
        <f t="shared" si="58"/>
        <v>0.90163457107456169</v>
      </c>
      <c r="BK192" s="33">
        <f t="shared" si="59"/>
        <v>0.90858800636925452</v>
      </c>
      <c r="BL192" s="15"/>
    </row>
    <row r="193" spans="1:64" x14ac:dyDescent="0.3">
      <c r="A193" s="34" t="s">
        <v>19</v>
      </c>
      <c r="B193" s="35">
        <v>40630</v>
      </c>
      <c r="C193" s="15"/>
      <c r="D193" s="36">
        <v>0.85</v>
      </c>
      <c r="E193" s="37">
        <v>0.85</v>
      </c>
      <c r="F193" s="38">
        <v>82.7</v>
      </c>
      <c r="G193" s="39">
        <v>83.5</v>
      </c>
      <c r="H193" s="39">
        <v>714</v>
      </c>
      <c r="I193" s="39">
        <v>92</v>
      </c>
      <c r="J193" s="39">
        <v>5900</v>
      </c>
      <c r="K193" s="39">
        <v>82</v>
      </c>
      <c r="L193" s="39">
        <v>710</v>
      </c>
      <c r="M193" s="39">
        <v>93</v>
      </c>
      <c r="N193" s="39">
        <v>6100</v>
      </c>
      <c r="O193" s="40">
        <f t="shared" si="52"/>
        <v>83.5</v>
      </c>
      <c r="P193" s="40">
        <f t="shared" si="53"/>
        <v>5900</v>
      </c>
      <c r="Q193" s="41" t="s">
        <v>23</v>
      </c>
      <c r="R193" s="40">
        <v>-4</v>
      </c>
      <c r="S193" s="42">
        <v>34631.033333333333</v>
      </c>
      <c r="T193" s="43">
        <v>19.059000000000008</v>
      </c>
      <c r="U193" s="43">
        <v>18.055000000000003</v>
      </c>
      <c r="V193" s="43">
        <v>147.15999999999994</v>
      </c>
      <c r="W193" s="43">
        <v>128.22999999999999</v>
      </c>
      <c r="X193" s="43">
        <v>18.929999999999996</v>
      </c>
      <c r="Y193" s="43">
        <v>4.2683333333333326</v>
      </c>
      <c r="Z193" s="43">
        <v>1.7516666666666665</v>
      </c>
      <c r="AA193" s="43">
        <v>1.6269999999999993E-2</v>
      </c>
      <c r="AB193" s="43">
        <v>1.1153199999999999</v>
      </c>
      <c r="AC193" s="43">
        <v>0.14930666666666662</v>
      </c>
      <c r="AD193" s="43">
        <v>14.762193333333334</v>
      </c>
      <c r="AE193" s="43">
        <v>12.863246666666667</v>
      </c>
      <c r="AF193" s="44">
        <v>99.958870000000019</v>
      </c>
      <c r="AG193" s="43">
        <v>0.24193666666666669</v>
      </c>
      <c r="AH193" s="43">
        <v>4.1840833333333336</v>
      </c>
      <c r="AI193" s="43">
        <v>15.560196666666666</v>
      </c>
      <c r="AJ193" s="42">
        <v>3184</v>
      </c>
      <c r="AK193" s="45">
        <v>77.276700924435588</v>
      </c>
      <c r="AL193" s="45">
        <v>0.23963118212762421</v>
      </c>
      <c r="AM193" s="45">
        <v>1.0085838484282282E-2</v>
      </c>
      <c r="AN193" s="45">
        <v>0.14044264997156336</v>
      </c>
      <c r="AO193" s="45">
        <v>0.13169976304537448</v>
      </c>
      <c r="AP193" s="45">
        <v>4.6609159969940556E-2</v>
      </c>
      <c r="AQ193" s="45">
        <v>2.4365511710603031E-2</v>
      </c>
      <c r="AR193" s="45">
        <v>2.2755572766995427E-2</v>
      </c>
      <c r="AS193" s="45">
        <v>4.6609159969939639E-5</v>
      </c>
      <c r="AT193" s="45">
        <v>1.4003950181632849E-2</v>
      </c>
      <c r="AU193" s="45">
        <v>1.1413643781361656E-3</v>
      </c>
      <c r="AV193" s="45">
        <v>3.0084179979807894E-2</v>
      </c>
      <c r="AW193" s="45">
        <v>2.651913731021736E-2</v>
      </c>
      <c r="AX193" s="45">
        <v>3.5345584516855902E-4</v>
      </c>
      <c r="AY193" s="45">
        <v>3.0400185268642981E-3</v>
      </c>
      <c r="AZ193" s="45">
        <v>6.8350054023807484E-3</v>
      </c>
      <c r="BA193" s="45">
        <v>3.1707385013081971E-2</v>
      </c>
      <c r="BB193" s="45">
        <v>0</v>
      </c>
      <c r="BC193" s="24">
        <v>64</v>
      </c>
      <c r="BD193" s="29">
        <v>36</v>
      </c>
      <c r="BE193" s="30">
        <f t="shared" si="54"/>
        <v>1.0096400408737736</v>
      </c>
      <c r="BF193" s="30">
        <v>0.91329794473934933</v>
      </c>
      <c r="BG193" s="30">
        <f t="shared" si="55"/>
        <v>1.0896931900244151</v>
      </c>
      <c r="BH193" s="31">
        <f t="shared" si="56"/>
        <v>83.100414995621264</v>
      </c>
      <c r="BI193" s="32">
        <f t="shared" si="57"/>
        <v>6429.1898211440493</v>
      </c>
      <c r="BJ193" s="33">
        <f t="shared" si="58"/>
        <v>0.9591577595132843</v>
      </c>
      <c r="BK193" s="33">
        <f t="shared" si="59"/>
        <v>0.96840407951938945</v>
      </c>
      <c r="BL193" s="15"/>
    </row>
    <row r="194" spans="1:64" x14ac:dyDescent="0.3">
      <c r="A194" s="34" t="s">
        <v>19</v>
      </c>
      <c r="B194" s="35">
        <v>40630</v>
      </c>
      <c r="C194" s="15"/>
      <c r="D194" s="36">
        <v>0.85</v>
      </c>
      <c r="E194" s="37">
        <v>0.85</v>
      </c>
      <c r="F194" s="38">
        <v>82.7</v>
      </c>
      <c r="G194" s="39">
        <v>82</v>
      </c>
      <c r="H194" s="39">
        <v>732</v>
      </c>
      <c r="I194" s="39">
        <v>92</v>
      </c>
      <c r="J194" s="39">
        <v>6000</v>
      </c>
      <c r="K194" s="39">
        <v>82.5</v>
      </c>
      <c r="L194" s="39">
        <v>725</v>
      </c>
      <c r="M194" s="39">
        <v>92</v>
      </c>
      <c r="N194" s="39">
        <v>6200</v>
      </c>
      <c r="O194" s="40">
        <f t="shared" si="52"/>
        <v>82</v>
      </c>
      <c r="P194" s="40">
        <f t="shared" si="53"/>
        <v>6000</v>
      </c>
      <c r="Q194" s="41" t="s">
        <v>23</v>
      </c>
      <c r="R194" s="40">
        <v>-4</v>
      </c>
      <c r="S194" s="42">
        <v>35527.366666666669</v>
      </c>
      <c r="T194" s="43">
        <v>23.601333333333336</v>
      </c>
      <c r="U194" s="43">
        <v>17.783666666666655</v>
      </c>
      <c r="V194" s="43">
        <v>142.79666666666662</v>
      </c>
      <c r="W194" s="43">
        <v>125.25666666666663</v>
      </c>
      <c r="X194" s="43">
        <v>17.54</v>
      </c>
      <c r="Y194" s="43">
        <v>5.9709999999999992</v>
      </c>
      <c r="Z194" s="43">
        <v>3.0766666666666667</v>
      </c>
      <c r="AA194" s="43">
        <v>1.6683333333333328E-2</v>
      </c>
      <c r="AB194" s="43">
        <v>1.3457166666666667</v>
      </c>
      <c r="AC194" s="43">
        <v>0.20368666666666665</v>
      </c>
      <c r="AD194" s="43">
        <v>13.969086666666671</v>
      </c>
      <c r="AE194" s="43">
        <v>12.253236666666671</v>
      </c>
      <c r="AF194" s="44">
        <v>99.948023333333339</v>
      </c>
      <c r="AG194" s="43">
        <v>0.41440999999999995</v>
      </c>
      <c r="AH194" s="43">
        <v>4.2635033333333343</v>
      </c>
      <c r="AI194" s="43">
        <v>14.724213333333331</v>
      </c>
      <c r="AJ194" s="42">
        <v>3183</v>
      </c>
      <c r="AK194" s="45">
        <v>39.727939732886192</v>
      </c>
      <c r="AL194" s="45">
        <v>0.25085692217293443</v>
      </c>
      <c r="AM194" s="45">
        <v>7.1839540228410183E-3</v>
      </c>
      <c r="AN194" s="45">
        <v>0.16078113916950884</v>
      </c>
      <c r="AO194" s="45">
        <v>0.13047217521658691</v>
      </c>
      <c r="AP194" s="45">
        <v>8.1367620434497925E-2</v>
      </c>
      <c r="AQ194" s="45">
        <v>6.6816785006618529E-2</v>
      </c>
      <c r="AR194" s="45">
        <v>3.3970913860326898E-2</v>
      </c>
      <c r="AS194" s="45">
        <v>3.7904902178944942E-5</v>
      </c>
      <c r="AT194" s="45">
        <v>1.4070783703226652E-2</v>
      </c>
      <c r="AU194" s="45">
        <v>2.2021515080411298E-3</v>
      </c>
      <c r="AV194" s="45">
        <v>1.9857070890939885E-2</v>
      </c>
      <c r="AW194" s="45">
        <v>1.9755863090150663E-2</v>
      </c>
      <c r="AX194" s="45">
        <v>4.6139468730234802E-4</v>
      </c>
      <c r="AY194" s="45">
        <v>4.4357754055267314E-3</v>
      </c>
      <c r="AZ194" s="45">
        <v>3.5151380346010752E-3</v>
      </c>
      <c r="BA194" s="45">
        <v>2.09388557032355E-2</v>
      </c>
      <c r="BB194" s="45">
        <v>0</v>
      </c>
      <c r="BC194" s="24">
        <v>61</v>
      </c>
      <c r="BD194" s="29">
        <v>33</v>
      </c>
      <c r="BE194" s="30">
        <f t="shared" si="54"/>
        <v>1.0038560163495096</v>
      </c>
      <c r="BF194" s="30">
        <v>0.91329794473934933</v>
      </c>
      <c r="BG194" s="30">
        <f t="shared" si="55"/>
        <v>1.0928279818658335</v>
      </c>
      <c r="BH194" s="31">
        <f t="shared" si="56"/>
        <v>81.842359082920765</v>
      </c>
      <c r="BI194" s="32">
        <f t="shared" si="57"/>
        <v>6556.9678911950014</v>
      </c>
      <c r="BJ194" s="33">
        <f t="shared" si="58"/>
        <v>0.95072371317606985</v>
      </c>
      <c r="BK194" s="33">
        <f t="shared" si="59"/>
        <v>0.95438971935794326</v>
      </c>
      <c r="BL194" s="15"/>
    </row>
    <row r="195" spans="1:64" x14ac:dyDescent="0.3">
      <c r="A195" s="34"/>
      <c r="B195" s="35"/>
      <c r="C195" s="15"/>
      <c r="D195" s="36"/>
      <c r="E195" s="37"/>
      <c r="F195" s="38"/>
      <c r="G195" s="39"/>
      <c r="H195" s="39"/>
      <c r="I195" s="39"/>
      <c r="J195" s="39"/>
      <c r="K195" s="39"/>
      <c r="L195" s="39"/>
      <c r="M195" s="39"/>
      <c r="N195" s="39"/>
      <c r="O195" s="40"/>
      <c r="P195" s="40"/>
      <c r="Q195" s="41"/>
      <c r="R195" s="40"/>
      <c r="S195" s="42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4"/>
      <c r="AG195" s="43"/>
      <c r="AH195" s="43"/>
      <c r="AI195" s="43"/>
      <c r="AJ195" s="42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24"/>
      <c r="BD195" s="29"/>
      <c r="BE195" s="30"/>
      <c r="BF195" s="30"/>
      <c r="BG195" s="30"/>
      <c r="BH195" s="31"/>
      <c r="BI195" s="32"/>
      <c r="BJ195" s="33"/>
      <c r="BK195" s="33"/>
      <c r="BL195" s="15"/>
    </row>
    <row r="196" spans="1:64" x14ac:dyDescent="0.3">
      <c r="A196" s="34" t="s">
        <v>20</v>
      </c>
      <c r="B196" s="35">
        <v>40633</v>
      </c>
      <c r="C196" s="15"/>
      <c r="D196" s="36">
        <v>0.04</v>
      </c>
      <c r="E196" s="37">
        <v>0.04</v>
      </c>
      <c r="F196" s="38">
        <v>20</v>
      </c>
      <c r="G196" s="39">
        <v>21</v>
      </c>
      <c r="H196" s="39">
        <v>482</v>
      </c>
      <c r="I196" s="39">
        <v>59</v>
      </c>
      <c r="J196" s="39">
        <v>727</v>
      </c>
      <c r="K196" s="39">
        <v>21</v>
      </c>
      <c r="L196" s="39">
        <v>492</v>
      </c>
      <c r="M196" s="39">
        <v>59</v>
      </c>
      <c r="N196" s="39">
        <v>719</v>
      </c>
      <c r="O196" s="40">
        <f t="shared" ref="O196:O209" si="60">IF(R196&lt;&gt;"",IF(R196&lt;1,G196,K196),"")</f>
        <v>21</v>
      </c>
      <c r="P196" s="40">
        <f t="shared" ref="P196:P209" si="61">IF(R196&lt;&gt;"",IF(R196&lt;1,J196,N196),"")</f>
        <v>727</v>
      </c>
      <c r="Q196" s="41" t="s">
        <v>23</v>
      </c>
      <c r="R196" s="40">
        <v>-1.5</v>
      </c>
      <c r="S196" s="42">
        <v>23106.866666666665</v>
      </c>
      <c r="T196" s="43">
        <v>800.66233333333344</v>
      </c>
      <c r="U196" s="43">
        <v>17.684000000000005</v>
      </c>
      <c r="V196" s="43">
        <v>16.294666666666661</v>
      </c>
      <c r="W196" s="43">
        <v>9.3343333333333316</v>
      </c>
      <c r="X196" s="43">
        <v>6.9603333333333328</v>
      </c>
      <c r="Y196" s="43">
        <v>112.59433333333337</v>
      </c>
      <c r="Z196" s="43">
        <v>2.4910000000000005</v>
      </c>
      <c r="AA196" s="43">
        <v>1.1279999999999995E-2</v>
      </c>
      <c r="AB196" s="43">
        <v>67.868956666666648</v>
      </c>
      <c r="AC196" s="43">
        <v>5.6478333333333328</v>
      </c>
      <c r="AD196" s="43">
        <v>2.3438866666666671</v>
      </c>
      <c r="AE196" s="43">
        <v>1.3426866666666666</v>
      </c>
      <c r="AF196" s="44">
        <v>97.84083333333335</v>
      </c>
      <c r="AG196" s="43">
        <v>0.49312</v>
      </c>
      <c r="AH196" s="43">
        <v>3.2130999999999994</v>
      </c>
      <c r="AI196" s="43">
        <v>2.4705966666666659</v>
      </c>
      <c r="AJ196" s="42">
        <v>3077.4</v>
      </c>
      <c r="AK196" s="45">
        <v>65.443702225172743</v>
      </c>
      <c r="AL196" s="45">
        <v>2.0026580325403351</v>
      </c>
      <c r="AM196" s="45">
        <v>7.7013209793896165E-3</v>
      </c>
      <c r="AN196" s="45">
        <v>4.1831627478156309E-2</v>
      </c>
      <c r="AO196" s="45">
        <v>1.4781939897267459E-2</v>
      </c>
      <c r="AP196" s="45">
        <v>3.2534685293182777E-2</v>
      </c>
      <c r="AQ196" s="45">
        <v>1.1371461051063518</v>
      </c>
      <c r="AR196" s="45">
        <v>3.2731931051265872E-2</v>
      </c>
      <c r="AS196" s="45">
        <v>4.0683810217248378E-5</v>
      </c>
      <c r="AT196" s="45">
        <v>0.20681390716149167</v>
      </c>
      <c r="AU196" s="45">
        <v>6.9010075892674133E-2</v>
      </c>
      <c r="AV196" s="45">
        <v>8.5482296345534454E-3</v>
      </c>
      <c r="AW196" s="45">
        <v>3.2779023289538239E-3</v>
      </c>
      <c r="AX196" s="45">
        <v>1.0450419339328875E-2</v>
      </c>
      <c r="AY196" s="45">
        <v>6.3483584628164901E-3</v>
      </c>
      <c r="AZ196" s="45">
        <v>6.0410663593955787E-3</v>
      </c>
      <c r="BA196" s="45">
        <v>9.0100894914355942E-3</v>
      </c>
      <c r="BB196" s="45">
        <v>0.49827287912243995</v>
      </c>
      <c r="BC196" s="24">
        <v>79</v>
      </c>
      <c r="BD196" s="29">
        <v>46</v>
      </c>
      <c r="BE196" s="30">
        <f t="shared" ref="BE196:BE209" si="62">IF(BC196&lt;&gt;"",(459.67+BC196)/518.67,"")</f>
        <v>1.0385601634950934</v>
      </c>
      <c r="BF196" s="30">
        <v>0.91602014427657552</v>
      </c>
      <c r="BG196" s="30">
        <f t="shared" ref="BG196:BG209" si="63">IF(BF196&lt;&gt;"",1/(BF196*SQRT(BE196)),"")</f>
        <v>1.0712211668241636</v>
      </c>
      <c r="BH196" s="31">
        <f t="shared" ref="BH196:BH209" si="64">IF(BC196&lt;&gt;"",O196/SQRT(BE196),"")</f>
        <v>20.606463523514229</v>
      </c>
      <c r="BI196" s="32">
        <f t="shared" ref="BI196:BI209" si="65">IF(BC196&lt;&gt;"",P196*BG196,"")</f>
        <v>778.77778828116686</v>
      </c>
      <c r="BJ196" s="33">
        <f t="shared" ref="BJ196:BJ209" si="66">IF(BC196&lt;&gt;"",0.4054+0.009348*BH196-0.0000656*BH196^2+0.0000004007*BH196^3,"")</f>
        <v>0.57367987708181878</v>
      </c>
      <c r="BK196" s="33">
        <f t="shared" ref="BK196:BK209" si="67">IF(BC196&lt;&gt;"",BJ196*BE196,"")</f>
        <v>0.59580106693593882</v>
      </c>
      <c r="BL196" s="15"/>
    </row>
    <row r="197" spans="1:64" x14ac:dyDescent="0.3">
      <c r="A197" s="16" t="s">
        <v>16</v>
      </c>
      <c r="B197" s="17">
        <v>40634</v>
      </c>
      <c r="C197" s="15"/>
      <c r="D197" s="18">
        <v>0.04</v>
      </c>
      <c r="E197" s="19">
        <v>0.04</v>
      </c>
      <c r="F197" s="20">
        <v>20</v>
      </c>
      <c r="G197" s="21">
        <v>21</v>
      </c>
      <c r="H197" s="21">
        <v>478</v>
      </c>
      <c r="I197" s="21">
        <v>59</v>
      </c>
      <c r="J197" s="21">
        <v>770</v>
      </c>
      <c r="K197" s="21">
        <v>20.5</v>
      </c>
      <c r="L197" s="21">
        <v>490</v>
      </c>
      <c r="M197" s="21">
        <v>59</v>
      </c>
      <c r="N197" s="21">
        <v>765</v>
      </c>
      <c r="O197" s="22">
        <f t="shared" si="60"/>
        <v>21</v>
      </c>
      <c r="P197" s="22">
        <f t="shared" si="61"/>
        <v>770</v>
      </c>
      <c r="Q197" s="23" t="s">
        <v>23</v>
      </c>
      <c r="R197" s="22">
        <v>-1.5</v>
      </c>
      <c r="S197" s="25">
        <v>4055.1333333333332</v>
      </c>
      <c r="T197" s="26">
        <v>144.32399999999998</v>
      </c>
      <c r="U197" s="26">
        <v>12.173999999999999</v>
      </c>
      <c r="V197" s="26">
        <v>3.5723333333333311</v>
      </c>
      <c r="W197" s="26">
        <v>3.19</v>
      </c>
      <c r="X197" s="26">
        <v>0.38233333333333325</v>
      </c>
      <c r="Y197" s="26" t="s">
        <v>18</v>
      </c>
      <c r="Z197" s="26">
        <v>0.49666666666666681</v>
      </c>
      <c r="AA197" s="26">
        <v>1.8999999999999993E-3</v>
      </c>
      <c r="AB197" s="26">
        <v>72.249773333333323</v>
      </c>
      <c r="AC197" s="26" t="s">
        <v>18</v>
      </c>
      <c r="AD197" s="26">
        <v>2.9789166666666675</v>
      </c>
      <c r="AE197" s="26">
        <v>2.6600700000000002</v>
      </c>
      <c r="AF197" s="26" t="s">
        <v>18</v>
      </c>
      <c r="AG197" s="26">
        <v>0.57007666666666668</v>
      </c>
      <c r="AH197" s="26">
        <v>1.3999133333333333</v>
      </c>
      <c r="AI197" s="26">
        <v>3.1399400000000002</v>
      </c>
      <c r="AJ197" s="25">
        <v>3189.5333333333333</v>
      </c>
      <c r="AK197" s="28">
        <v>13.883091510326448</v>
      </c>
      <c r="AL197" s="28">
        <v>0.4154565415771817</v>
      </c>
      <c r="AM197" s="28">
        <v>1.1919268665368498E-2</v>
      </c>
      <c r="AN197" s="28">
        <v>2.3588912259983434E-2</v>
      </c>
      <c r="AO197" s="28">
        <v>3.9391929857916765E-2</v>
      </c>
      <c r="AP197" s="28">
        <v>4.1909864967680732E-2</v>
      </c>
      <c r="AQ197" s="26" t="s">
        <v>18</v>
      </c>
      <c r="AR197" s="28">
        <v>1.3978637231524935E-2</v>
      </c>
      <c r="AS197" s="28">
        <v>6.616421313379338E-19</v>
      </c>
      <c r="AT197" s="28">
        <v>0.3300625290142194</v>
      </c>
      <c r="AU197" s="26" t="s">
        <v>18</v>
      </c>
      <c r="AV197" s="28">
        <v>2.104697673978518E-2</v>
      </c>
      <c r="AW197" s="28">
        <v>3.222751180655091E-2</v>
      </c>
      <c r="AX197" s="28">
        <v>1.9523000287606153E-2</v>
      </c>
      <c r="AY197" s="28">
        <v>1.610214556989294E-2</v>
      </c>
      <c r="AZ197" s="28">
        <v>1.2931472789506286E-3</v>
      </c>
      <c r="BA197" s="28">
        <v>2.2191184953831822E-2</v>
      </c>
      <c r="BB197" s="28">
        <v>0.57134646372336606</v>
      </c>
      <c r="BC197" s="24">
        <v>83</v>
      </c>
      <c r="BD197" s="29">
        <v>47</v>
      </c>
      <c r="BE197" s="30">
        <f t="shared" si="62"/>
        <v>1.0462721961941122</v>
      </c>
      <c r="BF197" s="30">
        <v>0.90989519531781671</v>
      </c>
      <c r="BG197" s="30">
        <f t="shared" si="63"/>
        <v>1.0744501875338441</v>
      </c>
      <c r="BH197" s="31">
        <f t="shared" si="64"/>
        <v>20.530378328152807</v>
      </c>
      <c r="BI197" s="32">
        <f t="shared" si="65"/>
        <v>827.32664440105998</v>
      </c>
      <c r="BJ197" s="33">
        <f t="shared" si="66"/>
        <v>0.57313526046260022</v>
      </c>
      <c r="BK197" s="33">
        <f t="shared" si="67"/>
        <v>0.59965548768048926</v>
      </c>
      <c r="BL197" s="15"/>
    </row>
    <row r="198" spans="1:64" x14ac:dyDescent="0.3">
      <c r="A198" s="16" t="s">
        <v>16</v>
      </c>
      <c r="B198" s="17">
        <v>40634</v>
      </c>
      <c r="C198" s="15"/>
      <c r="D198" s="18">
        <v>0.04</v>
      </c>
      <c r="E198" s="19">
        <v>0.04</v>
      </c>
      <c r="F198" s="20">
        <v>20</v>
      </c>
      <c r="G198" s="21">
        <v>21</v>
      </c>
      <c r="H198" s="21">
        <v>478</v>
      </c>
      <c r="I198" s="21">
        <v>59</v>
      </c>
      <c r="J198" s="21">
        <v>770</v>
      </c>
      <c r="K198" s="21">
        <v>20.5</v>
      </c>
      <c r="L198" s="21">
        <v>490</v>
      </c>
      <c r="M198" s="21">
        <v>59</v>
      </c>
      <c r="N198" s="21">
        <v>765</v>
      </c>
      <c r="O198" s="22">
        <f t="shared" si="60"/>
        <v>21</v>
      </c>
      <c r="P198" s="22">
        <f t="shared" si="61"/>
        <v>770</v>
      </c>
      <c r="Q198" s="23" t="s">
        <v>23</v>
      </c>
      <c r="R198" s="22">
        <v>-1.5</v>
      </c>
      <c r="S198" s="25">
        <v>7902.0666666666666</v>
      </c>
      <c r="T198" s="26">
        <v>277.00100000000003</v>
      </c>
      <c r="U198" s="26">
        <v>19.90199999999999</v>
      </c>
      <c r="V198" s="26">
        <v>6.2189999999999994</v>
      </c>
      <c r="W198" s="26">
        <v>6.0130000000000017</v>
      </c>
      <c r="X198" s="26">
        <v>0.20600000000000002</v>
      </c>
      <c r="Y198" s="26" t="s">
        <v>18</v>
      </c>
      <c r="Z198" s="26">
        <v>0.58933333333333315</v>
      </c>
      <c r="AA198" s="26">
        <v>3.8966666666666672E-3</v>
      </c>
      <c r="AB198" s="26">
        <v>69.063663333333324</v>
      </c>
      <c r="AC198" s="26" t="s">
        <v>18</v>
      </c>
      <c r="AD198" s="26">
        <v>2.5924166666666664</v>
      </c>
      <c r="AE198" s="26">
        <v>2.5065533333333336</v>
      </c>
      <c r="AF198" s="26" t="s">
        <v>18</v>
      </c>
      <c r="AG198" s="26">
        <v>0.33812333333333328</v>
      </c>
      <c r="AH198" s="26">
        <v>1.7644433333333336</v>
      </c>
      <c r="AI198" s="26">
        <v>2.7325533333333332</v>
      </c>
      <c r="AJ198" s="25">
        <v>3095.5333333333333</v>
      </c>
      <c r="AK198" s="28">
        <v>19.176014711770755</v>
      </c>
      <c r="AL198" s="28">
        <v>0.44750919851843407</v>
      </c>
      <c r="AM198" s="28">
        <v>5.5086139441978049E-3</v>
      </c>
      <c r="AN198" s="28">
        <v>2.0902070512849567E-2</v>
      </c>
      <c r="AO198" s="28">
        <v>1.1788363637137209E-2</v>
      </c>
      <c r="AP198" s="28">
        <v>1.1017227888394954E-2</v>
      </c>
      <c r="AQ198" s="26" t="s">
        <v>18</v>
      </c>
      <c r="AR198" s="28">
        <v>1.4840144374549436E-2</v>
      </c>
      <c r="AS198" s="28">
        <v>1.8257418583505515E-5</v>
      </c>
      <c r="AT198" s="28">
        <v>0.15543668515493411</v>
      </c>
      <c r="AU198" s="26" t="s">
        <v>18</v>
      </c>
      <c r="AV198" s="28">
        <v>7.145004685374449E-3</v>
      </c>
      <c r="AW198" s="28">
        <v>5.2573582807294208E-3</v>
      </c>
      <c r="AX198" s="28">
        <v>1.2330282319111435E-2</v>
      </c>
      <c r="AY198" s="28">
        <v>8.1712145441443923E-3</v>
      </c>
      <c r="AZ198" s="28">
        <v>1.8142507398721105E-3</v>
      </c>
      <c r="BA198" s="28">
        <v>7.549867929118128E-3</v>
      </c>
      <c r="BB198" s="28">
        <v>0.50741626340492507</v>
      </c>
      <c r="BC198" s="24">
        <v>84</v>
      </c>
      <c r="BD198" s="29">
        <v>44</v>
      </c>
      <c r="BE198" s="30">
        <f t="shared" si="62"/>
        <v>1.0482002043688667</v>
      </c>
      <c r="BF198" s="30">
        <v>0.90989519531781671</v>
      </c>
      <c r="BG198" s="30">
        <f t="shared" si="63"/>
        <v>1.0734615871740476</v>
      </c>
      <c r="BH198" s="31">
        <f t="shared" si="64"/>
        <v>20.511488351085976</v>
      </c>
      <c r="BI198" s="32">
        <f t="shared" si="65"/>
        <v>826.56542212401666</v>
      </c>
      <c r="BJ198" s="33">
        <f t="shared" si="66"/>
        <v>0.57299997293359939</v>
      </c>
      <c r="BK198" s="33">
        <f t="shared" si="67"/>
        <v>0.60061868873235402</v>
      </c>
      <c r="BL198" s="15"/>
    </row>
    <row r="199" spans="1:64" x14ac:dyDescent="0.3">
      <c r="A199" s="34" t="s">
        <v>28</v>
      </c>
      <c r="B199" s="35">
        <v>40631</v>
      </c>
      <c r="C199" s="15">
        <v>74100</v>
      </c>
      <c r="D199" s="36">
        <v>0.04</v>
      </c>
      <c r="E199" s="37">
        <v>0.04</v>
      </c>
      <c r="F199" s="38">
        <v>20</v>
      </c>
      <c r="G199" s="39">
        <v>21.5</v>
      </c>
      <c r="H199" s="39">
        <v>469</v>
      </c>
      <c r="I199" s="39">
        <v>59</v>
      </c>
      <c r="J199" s="39">
        <v>780</v>
      </c>
      <c r="K199" s="39">
        <v>21</v>
      </c>
      <c r="L199" s="39">
        <v>478</v>
      </c>
      <c r="M199" s="39">
        <v>59</v>
      </c>
      <c r="N199" s="39">
        <v>755</v>
      </c>
      <c r="O199" s="40">
        <f t="shared" si="60"/>
        <v>21.5</v>
      </c>
      <c r="P199" s="40">
        <f t="shared" si="61"/>
        <v>780</v>
      </c>
      <c r="Q199" s="41" t="s">
        <v>23</v>
      </c>
      <c r="R199" s="40">
        <v>-1.5</v>
      </c>
      <c r="S199" s="42">
        <v>22035.3</v>
      </c>
      <c r="T199" s="43">
        <v>843.75233333333335</v>
      </c>
      <c r="U199" s="43">
        <v>17.800666666666665</v>
      </c>
      <c r="V199" s="43">
        <v>16.532333333333334</v>
      </c>
      <c r="W199" s="43">
        <v>2.1309999999999993</v>
      </c>
      <c r="X199" s="43">
        <v>14.401333333333334</v>
      </c>
      <c r="Y199" s="43">
        <v>145.19166666666666</v>
      </c>
      <c r="Z199" s="43">
        <v>1.7690000000000003</v>
      </c>
      <c r="AA199" s="43">
        <v>1.0810000000000002E-2</v>
      </c>
      <c r="AB199" s="43">
        <v>74.654633333333337</v>
      </c>
      <c r="AC199" s="43">
        <v>7.5942666666666678</v>
      </c>
      <c r="AD199" s="43">
        <v>2.4797899999999999</v>
      </c>
      <c r="AE199" s="43">
        <v>0.31963666666666668</v>
      </c>
      <c r="AF199" s="44">
        <v>97.48679333333331</v>
      </c>
      <c r="AG199" s="43">
        <v>0.36516333333333334</v>
      </c>
      <c r="AH199" s="43">
        <v>3.1168566666666675</v>
      </c>
      <c r="AI199" s="43">
        <v>2.6138299999999997</v>
      </c>
      <c r="AJ199" s="42">
        <v>3063.2666666666669</v>
      </c>
      <c r="AK199" s="45">
        <v>32.611770669201455</v>
      </c>
      <c r="AL199" s="45">
        <v>1.7852377091478935</v>
      </c>
      <c r="AM199" s="45">
        <v>9.4443317550183797E-3</v>
      </c>
      <c r="AN199" s="45">
        <v>1.8134237638032166E-2</v>
      </c>
      <c r="AO199" s="45">
        <v>2.0902070512849681E-2</v>
      </c>
      <c r="AP199" s="45">
        <v>3.2666901242413608E-2</v>
      </c>
      <c r="AQ199" s="45">
        <v>1.0341849475581932</v>
      </c>
      <c r="AR199" s="45">
        <v>1.9887615276329915E-2</v>
      </c>
      <c r="AS199" s="45">
        <v>3.0512857662936285E-5</v>
      </c>
      <c r="AT199" s="45">
        <v>0.13204058501822002</v>
      </c>
      <c r="AU199" s="45">
        <v>5.3534728227915634E-2</v>
      </c>
      <c r="AV199" s="45">
        <v>2.4444659525351435E-3</v>
      </c>
      <c r="AW199" s="45">
        <v>3.155671777580187E-3</v>
      </c>
      <c r="AX199" s="45">
        <v>7.7263960164027038E-3</v>
      </c>
      <c r="AY199" s="45">
        <v>4.1840817666347159E-3</v>
      </c>
      <c r="AZ199" s="45">
        <v>3.0189839959522701E-3</v>
      </c>
      <c r="BA199" s="45">
        <v>2.5746978396536326E-3</v>
      </c>
      <c r="BB199" s="45">
        <v>0.44977644510880371</v>
      </c>
      <c r="BC199" s="24">
        <v>71</v>
      </c>
      <c r="BD199" s="29">
        <v>35</v>
      </c>
      <c r="BE199" s="30">
        <f t="shared" si="62"/>
        <v>1.0231360980970561</v>
      </c>
      <c r="BF199" s="30">
        <v>0.91397849462365588</v>
      </c>
      <c r="BG199" s="30">
        <f t="shared" si="63"/>
        <v>1.0816763119374264</v>
      </c>
      <c r="BH199" s="31">
        <f t="shared" si="64"/>
        <v>21.255521075974698</v>
      </c>
      <c r="BI199" s="32">
        <f t="shared" si="65"/>
        <v>843.70752331119263</v>
      </c>
      <c r="BJ199" s="33">
        <f t="shared" si="66"/>
        <v>0.57830671224824637</v>
      </c>
      <c r="BK199" s="33">
        <f t="shared" si="67"/>
        <v>0.59168647307300781</v>
      </c>
      <c r="BL199" s="15"/>
    </row>
    <row r="200" spans="1:64" x14ac:dyDescent="0.3">
      <c r="A200" s="34" t="s">
        <v>25</v>
      </c>
      <c r="B200" s="35">
        <v>40632</v>
      </c>
      <c r="C200" s="15"/>
      <c r="D200" s="36">
        <v>7.0000000000000007E-2</v>
      </c>
      <c r="E200" s="37">
        <v>7.0000000000000007E-2</v>
      </c>
      <c r="F200" s="38">
        <v>25</v>
      </c>
      <c r="G200" s="39">
        <v>24.5</v>
      </c>
      <c r="H200" s="39">
        <v>434</v>
      </c>
      <c r="I200" s="39">
        <v>62</v>
      </c>
      <c r="J200" s="39">
        <v>800</v>
      </c>
      <c r="K200" s="39">
        <v>24.5</v>
      </c>
      <c r="L200" s="39">
        <v>437</v>
      </c>
      <c r="M200" s="39">
        <v>62</v>
      </c>
      <c r="N200" s="39">
        <v>810</v>
      </c>
      <c r="O200" s="40">
        <f t="shared" si="60"/>
        <v>24.5</v>
      </c>
      <c r="P200" s="40">
        <f t="shared" si="61"/>
        <v>800</v>
      </c>
      <c r="Q200" s="41" t="s">
        <v>23</v>
      </c>
      <c r="R200" s="40">
        <v>-1.5</v>
      </c>
      <c r="S200" s="42">
        <v>22870.766666666666</v>
      </c>
      <c r="T200" s="43">
        <v>648.44466666666665</v>
      </c>
      <c r="U200" s="43">
        <v>23.846000000000011</v>
      </c>
      <c r="V200" s="43">
        <v>17.361000000000004</v>
      </c>
      <c r="W200" s="43">
        <v>12.761666666666665</v>
      </c>
      <c r="X200" s="43">
        <v>4.5993333333333339</v>
      </c>
      <c r="Y200" s="43">
        <v>96.13333333333334</v>
      </c>
      <c r="Z200" s="43">
        <v>1.2820000000000003</v>
      </c>
      <c r="AA200" s="43">
        <v>1.1103333333333331E-2</v>
      </c>
      <c r="AB200" s="43">
        <v>55.922156666666659</v>
      </c>
      <c r="AC200" s="43">
        <v>4.9041866666666669</v>
      </c>
      <c r="AD200" s="43">
        <v>2.5398666666666667</v>
      </c>
      <c r="AE200" s="43">
        <v>1.8669933333333331</v>
      </c>
      <c r="AF200" s="44">
        <v>98.195856666666685</v>
      </c>
      <c r="AG200" s="43">
        <v>0.25812999999999997</v>
      </c>
      <c r="AH200" s="43">
        <v>3.1797999999999993</v>
      </c>
      <c r="AI200" s="43">
        <v>2.6771633333333336</v>
      </c>
      <c r="AJ200" s="42">
        <v>3098.9333333333334</v>
      </c>
      <c r="AK200" s="45">
        <v>88.004577989618369</v>
      </c>
      <c r="AL200" s="45">
        <v>2.7847401083961327</v>
      </c>
      <c r="AM200" s="45">
        <v>1.1626367179523938E-2</v>
      </c>
      <c r="AN200" s="45">
        <v>5.6589873591512969E-2</v>
      </c>
      <c r="AO200" s="45">
        <v>2.4506625892677533E-2</v>
      </c>
      <c r="AP200" s="45">
        <v>3.4233814029238765E-2</v>
      </c>
      <c r="AQ200" s="45">
        <v>0.72149907798971091</v>
      </c>
      <c r="AR200" s="45">
        <v>2.8935123627009899E-2</v>
      </c>
      <c r="AS200" s="45">
        <v>5.560534167675367E-5</v>
      </c>
      <c r="AT200" s="45">
        <v>9.5422811135794414E-2</v>
      </c>
      <c r="AU200" s="45">
        <v>2.5266479543176297E-2</v>
      </c>
      <c r="AV200" s="45">
        <v>9.293836791059485E-3</v>
      </c>
      <c r="AW200" s="45">
        <v>5.8444157451621355E-3</v>
      </c>
      <c r="AX200" s="45">
        <v>4.4089785613017751E-3</v>
      </c>
      <c r="AY200" s="45">
        <v>5.3312449215725463E-3</v>
      </c>
      <c r="AZ200" s="45">
        <v>8.1131651207073576E-3</v>
      </c>
      <c r="BA200" s="45">
        <v>9.7911460120807519E-3</v>
      </c>
      <c r="BB200" s="45">
        <v>0.25370813170246242</v>
      </c>
      <c r="BC200" s="24">
        <v>57</v>
      </c>
      <c r="BD200" s="29">
        <v>45</v>
      </c>
      <c r="BE200" s="30">
        <f t="shared" si="62"/>
        <v>0.99614398365049095</v>
      </c>
      <c r="BF200" s="30">
        <v>0.92078399346672102</v>
      </c>
      <c r="BG200" s="30">
        <f t="shared" si="63"/>
        <v>1.0881309938973944</v>
      </c>
      <c r="BH200" s="31">
        <f t="shared" si="64"/>
        <v>24.547373248406</v>
      </c>
      <c r="BI200" s="32">
        <f t="shared" si="65"/>
        <v>870.50479511791559</v>
      </c>
      <c r="BJ200" s="33">
        <f t="shared" si="66"/>
        <v>0.60126701442704722</v>
      </c>
      <c r="BK200" s="33">
        <f t="shared" si="67"/>
        <v>0.59894851898899604</v>
      </c>
      <c r="BL200" s="15"/>
    </row>
    <row r="201" spans="1:64" x14ac:dyDescent="0.3">
      <c r="A201" s="34" t="s">
        <v>28</v>
      </c>
      <c r="B201" s="35">
        <v>40631</v>
      </c>
      <c r="C201" s="15"/>
      <c r="D201" s="36">
        <v>7.0000000000000007E-2</v>
      </c>
      <c r="E201" s="37">
        <v>7.0000000000000007E-2</v>
      </c>
      <c r="F201" s="38">
        <v>25</v>
      </c>
      <c r="G201" s="39">
        <v>24.5</v>
      </c>
      <c r="H201" s="39">
        <v>471</v>
      </c>
      <c r="I201" s="39">
        <v>62</v>
      </c>
      <c r="J201" s="39">
        <v>875</v>
      </c>
      <c r="K201" s="39">
        <v>25</v>
      </c>
      <c r="L201" s="39">
        <v>480</v>
      </c>
      <c r="M201" s="39">
        <v>65</v>
      </c>
      <c r="N201" s="39">
        <v>885</v>
      </c>
      <c r="O201" s="40">
        <f t="shared" si="60"/>
        <v>24.5</v>
      </c>
      <c r="P201" s="40">
        <f t="shared" si="61"/>
        <v>875</v>
      </c>
      <c r="Q201" s="41" t="s">
        <v>23</v>
      </c>
      <c r="R201" s="40">
        <v>-1.5</v>
      </c>
      <c r="S201" s="42">
        <v>24781.533333333333</v>
      </c>
      <c r="T201" s="43">
        <v>676.77433333333329</v>
      </c>
      <c r="U201" s="43">
        <v>17.516666666666666</v>
      </c>
      <c r="V201" s="43">
        <v>21.330999999999996</v>
      </c>
      <c r="W201" s="43">
        <v>3.6336666666666653</v>
      </c>
      <c r="X201" s="43">
        <v>17.697333333333329</v>
      </c>
      <c r="Y201" s="43">
        <v>95.662333333333308</v>
      </c>
      <c r="Z201" s="43">
        <v>1.8096666666666665</v>
      </c>
      <c r="AA201" s="43">
        <v>1.2010000000000005E-2</v>
      </c>
      <c r="AB201" s="43">
        <v>53.883739999999989</v>
      </c>
      <c r="AC201" s="43">
        <v>4.5138566666666673</v>
      </c>
      <c r="AD201" s="43">
        <v>2.8862800000000002</v>
      </c>
      <c r="AE201" s="43">
        <v>0.49162999999999984</v>
      </c>
      <c r="AF201" s="44">
        <v>98.282786666666624</v>
      </c>
      <c r="AG201" s="43">
        <v>0.33701000000000003</v>
      </c>
      <c r="AH201" s="43">
        <v>3.3546033333333338</v>
      </c>
      <c r="AI201" s="43">
        <v>3.0423066666666663</v>
      </c>
      <c r="AJ201" s="42">
        <v>3099.7333333333331</v>
      </c>
      <c r="AK201" s="45">
        <v>181.89040530013514</v>
      </c>
      <c r="AL201" s="45">
        <v>2.3682507487764526</v>
      </c>
      <c r="AM201" s="45">
        <v>2.9865599324113545E-2</v>
      </c>
      <c r="AN201" s="45">
        <v>4.7003301424767649E-2</v>
      </c>
      <c r="AO201" s="45">
        <v>3.9521564025080128E-2</v>
      </c>
      <c r="AP201" s="45">
        <v>7.7900614549093472E-2</v>
      </c>
      <c r="AQ201" s="45">
        <v>0.78371653625381932</v>
      </c>
      <c r="AR201" s="45">
        <v>2.1412747304501527E-2</v>
      </c>
      <c r="AS201" s="45">
        <v>8.847364696279042E-5</v>
      </c>
      <c r="AT201" s="45">
        <v>0.34784118413506521</v>
      </c>
      <c r="AU201" s="45">
        <v>6.4427824805711076E-2</v>
      </c>
      <c r="AV201" s="45">
        <v>2.4812474615638888E-2</v>
      </c>
      <c r="AW201" s="45">
        <v>2.400308888168503E-3</v>
      </c>
      <c r="AX201" s="45">
        <v>1.4075504115019772E-2</v>
      </c>
      <c r="AY201" s="45">
        <v>4.5603501075518653E-3</v>
      </c>
      <c r="AZ201" s="45">
        <v>1.6508607646824196E-2</v>
      </c>
      <c r="BA201" s="45">
        <v>2.6162910485216882E-2</v>
      </c>
      <c r="BB201" s="45">
        <v>0.52083045976218789</v>
      </c>
      <c r="BC201" s="24">
        <v>71</v>
      </c>
      <c r="BD201" s="29">
        <v>37</v>
      </c>
      <c r="BE201" s="30">
        <f t="shared" si="62"/>
        <v>1.0231360980970561</v>
      </c>
      <c r="BF201" s="30">
        <v>0.91397849462365588</v>
      </c>
      <c r="BG201" s="30">
        <f t="shared" si="63"/>
        <v>1.0816763119374264</v>
      </c>
      <c r="BH201" s="31">
        <f t="shared" si="64"/>
        <v>24.221407737738609</v>
      </c>
      <c r="BI201" s="32">
        <f t="shared" si="65"/>
        <v>946.46677294524807</v>
      </c>
      <c r="BJ201" s="33">
        <f t="shared" si="66"/>
        <v>0.59902973532365789</v>
      </c>
      <c r="BK201" s="33">
        <f t="shared" si="67"/>
        <v>0.61288894604315958</v>
      </c>
      <c r="BL201" s="15"/>
    </row>
    <row r="202" spans="1:64" x14ac:dyDescent="0.3">
      <c r="A202" s="16" t="s">
        <v>16</v>
      </c>
      <c r="B202" s="17">
        <v>40634</v>
      </c>
      <c r="C202" s="15"/>
      <c r="D202" s="18">
        <v>7.0000000000000007E-2</v>
      </c>
      <c r="E202" s="19">
        <v>7.0000000000000007E-2</v>
      </c>
      <c r="F202" s="20">
        <v>25</v>
      </c>
      <c r="G202" s="21">
        <v>25.5</v>
      </c>
      <c r="H202" s="21">
        <v>472</v>
      </c>
      <c r="I202" s="21">
        <v>66</v>
      </c>
      <c r="J202" s="21">
        <v>885</v>
      </c>
      <c r="K202" s="21">
        <v>25.5</v>
      </c>
      <c r="L202" s="21">
        <v>477</v>
      </c>
      <c r="M202" s="21">
        <v>68</v>
      </c>
      <c r="N202" s="21">
        <v>895</v>
      </c>
      <c r="O202" s="22">
        <f t="shared" si="60"/>
        <v>25.5</v>
      </c>
      <c r="P202" s="22">
        <f t="shared" si="61"/>
        <v>885</v>
      </c>
      <c r="Q202" s="23" t="s">
        <v>23</v>
      </c>
      <c r="R202" s="22">
        <v>-1.5</v>
      </c>
      <c r="S202" s="25">
        <v>8075.8</v>
      </c>
      <c r="T202" s="26">
        <v>177.32166666666666</v>
      </c>
      <c r="U202" s="26">
        <v>19.875333333333334</v>
      </c>
      <c r="V202" s="26">
        <v>7.5083333333333364</v>
      </c>
      <c r="W202" s="26">
        <v>7.4776666666666678</v>
      </c>
      <c r="X202" s="26">
        <v>3.0666666666666679E-2</v>
      </c>
      <c r="Y202" s="26">
        <v>14.115000000000002</v>
      </c>
      <c r="Z202" s="26">
        <v>0.62366666666666648</v>
      </c>
      <c r="AA202" s="26">
        <v>3.7999999999999987E-3</v>
      </c>
      <c r="AB202" s="26">
        <v>44.830546666666663</v>
      </c>
      <c r="AC202" s="26">
        <v>2.0810766666666662</v>
      </c>
      <c r="AD202" s="26">
        <v>3.1745833333333326</v>
      </c>
      <c r="AE202" s="26">
        <v>3.1616099999999991</v>
      </c>
      <c r="AF202" s="27">
        <v>98.738736666666654</v>
      </c>
      <c r="AG202" s="26">
        <v>0.36295333333333329</v>
      </c>
      <c r="AH202" s="26">
        <v>1.7902799999999996</v>
      </c>
      <c r="AI202" s="26">
        <v>3.3461833333333333</v>
      </c>
      <c r="AJ202" s="25">
        <v>3208</v>
      </c>
      <c r="AK202" s="28">
        <v>14.047701984055559</v>
      </c>
      <c r="AL202" s="28">
        <v>0.25087547856880699</v>
      </c>
      <c r="AM202" s="28">
        <v>5.0741626340482385E-3</v>
      </c>
      <c r="AN202" s="28">
        <v>1.5104996509110137E-2</v>
      </c>
      <c r="AO202" s="28">
        <v>9.3526073566583233E-3</v>
      </c>
      <c r="AP202" s="28">
        <v>9.8026503570712194E-3</v>
      </c>
      <c r="AQ202" s="28">
        <v>5.1377574606181892E-2</v>
      </c>
      <c r="AR202" s="28">
        <v>1.5643293888377898E-2</v>
      </c>
      <c r="AS202" s="28">
        <v>1.3232842626758676E-18</v>
      </c>
      <c r="AT202" s="28">
        <v>0.12387932596805189</v>
      </c>
      <c r="AU202" s="28">
        <v>5.9887643842928525E-3</v>
      </c>
      <c r="AV202" s="28">
        <v>3.4044679905751488E-3</v>
      </c>
      <c r="AW202" s="28">
        <v>3.8862578401335653E-3</v>
      </c>
      <c r="AX202" s="28">
        <v>2.9074794550618096E-3</v>
      </c>
      <c r="AY202" s="28">
        <v>8.7666583628298565E-3</v>
      </c>
      <c r="AZ202" s="28">
        <v>1.2861061252934423E-3</v>
      </c>
      <c r="BA202" s="28">
        <v>3.5822438867793311E-3</v>
      </c>
      <c r="BB202" s="28">
        <v>0</v>
      </c>
      <c r="BC202" s="24">
        <v>85</v>
      </c>
      <c r="BD202" s="29">
        <v>41</v>
      </c>
      <c r="BE202" s="30">
        <f t="shared" si="62"/>
        <v>1.0501282125436213</v>
      </c>
      <c r="BF202" s="30">
        <v>0.90989519531781671</v>
      </c>
      <c r="BG202" s="30">
        <f t="shared" si="63"/>
        <v>1.0724757106323728</v>
      </c>
      <c r="BH202" s="31">
        <f t="shared" si="64"/>
        <v>24.883932653086156</v>
      </c>
      <c r="BI202" s="32">
        <f t="shared" si="65"/>
        <v>949.14100390964995</v>
      </c>
      <c r="BJ202" s="33">
        <f t="shared" si="66"/>
        <v>0.60356895848107506</v>
      </c>
      <c r="BK202" s="33">
        <f t="shared" si="67"/>
        <v>0.63382479151654658</v>
      </c>
      <c r="BL202" s="15"/>
    </row>
    <row r="203" spans="1:64" x14ac:dyDescent="0.3">
      <c r="A203" s="34" t="s">
        <v>20</v>
      </c>
      <c r="B203" s="35">
        <v>40633</v>
      </c>
      <c r="C203" s="15">
        <v>66660</v>
      </c>
      <c r="D203" s="36">
        <v>7.0000000000000007E-2</v>
      </c>
      <c r="E203" s="37">
        <v>7.0000000000000007E-2</v>
      </c>
      <c r="F203" s="38">
        <v>25</v>
      </c>
      <c r="G203" s="39">
        <v>25</v>
      </c>
      <c r="H203" s="39">
        <v>466</v>
      </c>
      <c r="I203" s="39">
        <v>62</v>
      </c>
      <c r="J203" s="39">
        <v>900</v>
      </c>
      <c r="K203" s="39">
        <v>25.6</v>
      </c>
      <c r="L203" s="39">
        <v>461</v>
      </c>
      <c r="M203" s="39">
        <v>64</v>
      </c>
      <c r="N203" s="39">
        <v>916</v>
      </c>
      <c r="O203" s="40">
        <f t="shared" si="60"/>
        <v>25</v>
      </c>
      <c r="P203" s="40">
        <f t="shared" si="61"/>
        <v>900</v>
      </c>
      <c r="Q203" s="41" t="s">
        <v>23</v>
      </c>
      <c r="R203" s="40">
        <v>-1.5</v>
      </c>
      <c r="S203" s="42">
        <v>22566.633333333335</v>
      </c>
      <c r="T203" s="43">
        <v>528.51966666666681</v>
      </c>
      <c r="U203" s="43">
        <v>17.784333333333329</v>
      </c>
      <c r="V203" s="43">
        <v>18.586000000000002</v>
      </c>
      <c r="W203" s="43">
        <v>10.709333333333335</v>
      </c>
      <c r="X203" s="43">
        <v>7.8766666666666687</v>
      </c>
      <c r="Y203" s="43">
        <v>53.770333333333348</v>
      </c>
      <c r="Z203" s="43">
        <v>2.4646666666666661</v>
      </c>
      <c r="AA203" s="43">
        <v>1.0873333333333325E-2</v>
      </c>
      <c r="AB203" s="43">
        <v>46.514203333333334</v>
      </c>
      <c r="AC203" s="43">
        <v>2.7986600000000004</v>
      </c>
      <c r="AD203" s="43">
        <v>2.7739299999999996</v>
      </c>
      <c r="AE203" s="43">
        <v>1.5984366666666667</v>
      </c>
      <c r="AF203" s="44">
        <v>98.627433333333315</v>
      </c>
      <c r="AG203" s="43">
        <v>0.50635000000000008</v>
      </c>
      <c r="AH203" s="43">
        <v>3.1458900000000005</v>
      </c>
      <c r="AI203" s="43">
        <v>2.9238833333333329</v>
      </c>
      <c r="AJ203" s="42">
        <v>3120.3333333333335</v>
      </c>
      <c r="AK203" s="45">
        <v>221.74223670795652</v>
      </c>
      <c r="AL203" s="45">
        <v>5.4711251338113511</v>
      </c>
      <c r="AM203" s="45">
        <v>2.7251489466832736E-2</v>
      </c>
      <c r="AN203" s="45">
        <v>0.10532707678203336</v>
      </c>
      <c r="AO203" s="45">
        <v>4.4639037603435301E-2</v>
      </c>
      <c r="AP203" s="45">
        <v>0.10895533198412601</v>
      </c>
      <c r="AQ203" s="45">
        <v>0.43288513514339755</v>
      </c>
      <c r="AR203" s="45">
        <v>2.944701065951531E-2</v>
      </c>
      <c r="AS203" s="45">
        <v>1.048260737942921E-4</v>
      </c>
      <c r="AT203" s="45">
        <v>0.22261961756823412</v>
      </c>
      <c r="AU203" s="45">
        <v>4.1823682451370817E-2</v>
      </c>
      <c r="AV203" s="45">
        <v>1.5604313064242759E-2</v>
      </c>
      <c r="AW203" s="45">
        <v>1.8266805834690942E-2</v>
      </c>
      <c r="AX203" s="45">
        <v>7.7346659573153927E-3</v>
      </c>
      <c r="AY203" s="45">
        <v>9.2128003156028686E-3</v>
      </c>
      <c r="AZ203" s="45">
        <v>2.0488034354816387E-2</v>
      </c>
      <c r="BA203" s="45">
        <v>1.6447368164549298E-2</v>
      </c>
      <c r="BB203" s="45">
        <v>0.60647843486312258</v>
      </c>
      <c r="BC203" s="24">
        <v>79</v>
      </c>
      <c r="BD203" s="29">
        <v>47</v>
      </c>
      <c r="BE203" s="30">
        <f t="shared" si="62"/>
        <v>1.0385601634950934</v>
      </c>
      <c r="BF203" s="30">
        <v>0.91602014427657552</v>
      </c>
      <c r="BG203" s="30">
        <f t="shared" si="63"/>
        <v>1.0712211668241636</v>
      </c>
      <c r="BH203" s="31">
        <f t="shared" si="64"/>
        <v>24.531504194659796</v>
      </c>
      <c r="BI203" s="32">
        <f t="shared" si="65"/>
        <v>964.09905014174717</v>
      </c>
      <c r="BJ203" s="33">
        <f t="shared" si="66"/>
        <v>0.60115827473368089</v>
      </c>
      <c r="BK203" s="33">
        <f t="shared" si="67"/>
        <v>0.62433903609383989</v>
      </c>
      <c r="BL203" s="15"/>
    </row>
    <row r="204" spans="1:64" x14ac:dyDescent="0.3">
      <c r="A204" s="34" t="s">
        <v>20</v>
      </c>
      <c r="B204" s="35">
        <v>40633</v>
      </c>
      <c r="C204" s="15">
        <v>72180</v>
      </c>
      <c r="D204" s="36">
        <v>0.3</v>
      </c>
      <c r="E204" s="37">
        <v>0.3</v>
      </c>
      <c r="F204" s="38">
        <v>52.5</v>
      </c>
      <c r="G204" s="39">
        <v>52</v>
      </c>
      <c r="H204" s="39">
        <v>508</v>
      </c>
      <c r="I204" s="39">
        <v>81</v>
      </c>
      <c r="J204" s="39">
        <v>2025</v>
      </c>
      <c r="K204" s="39">
        <v>52</v>
      </c>
      <c r="L204" s="39">
        <v>501</v>
      </c>
      <c r="M204" s="39">
        <v>81</v>
      </c>
      <c r="N204" s="39">
        <v>2090</v>
      </c>
      <c r="O204" s="40">
        <f t="shared" si="60"/>
        <v>52</v>
      </c>
      <c r="P204" s="40">
        <f t="shared" si="61"/>
        <v>2025</v>
      </c>
      <c r="Q204" s="41" t="s">
        <v>23</v>
      </c>
      <c r="R204" s="40">
        <v>-1.5</v>
      </c>
      <c r="S204" s="42">
        <v>22821.7</v>
      </c>
      <c r="T204" s="43">
        <v>49.105666666666679</v>
      </c>
      <c r="U204" s="43">
        <v>17.826666666666657</v>
      </c>
      <c r="V204" s="43">
        <v>46.49933333333334</v>
      </c>
      <c r="W204" s="43">
        <v>40.616</v>
      </c>
      <c r="X204" s="43">
        <v>5.883333333333332</v>
      </c>
      <c r="Y204" s="43">
        <v>3.5256666666666669</v>
      </c>
      <c r="Z204" s="43">
        <v>2.802999999999999</v>
      </c>
      <c r="AA204" s="43">
        <v>1.0726666666666659E-2</v>
      </c>
      <c r="AB204" s="43">
        <v>4.374813333333333</v>
      </c>
      <c r="AC204" s="43">
        <v>0.18570666666666671</v>
      </c>
      <c r="AD204" s="43">
        <v>7.0235099999999999</v>
      </c>
      <c r="AE204" s="43">
        <v>6.1348666666666656</v>
      </c>
      <c r="AF204" s="44">
        <v>99.878660000000025</v>
      </c>
      <c r="AG204" s="43">
        <v>0.58288666666666666</v>
      </c>
      <c r="AH204" s="43">
        <v>3.130993333333334</v>
      </c>
      <c r="AI204" s="43">
        <v>7.4031733333333332</v>
      </c>
      <c r="AJ204" s="42">
        <v>3194</v>
      </c>
      <c r="AK204" s="45">
        <v>33.572515441609973</v>
      </c>
      <c r="AL204" s="45">
        <v>0.78640905094050872</v>
      </c>
      <c r="AM204" s="45">
        <v>1.0613372610104768E-2</v>
      </c>
      <c r="AN204" s="45">
        <v>0.37551742081070677</v>
      </c>
      <c r="AO204" s="45">
        <v>0.35653118062575412</v>
      </c>
      <c r="AP204" s="45">
        <v>2.2488822255440168E-2</v>
      </c>
      <c r="AQ204" s="45">
        <v>3.5300027677368555E-2</v>
      </c>
      <c r="AR204" s="45">
        <v>3.0074619841665307E-2</v>
      </c>
      <c r="AS204" s="45">
        <v>4.4977644510880883E-5</v>
      </c>
      <c r="AT204" s="45">
        <v>7.5490025526769616E-2</v>
      </c>
      <c r="AU204" s="45">
        <v>2.0737993341114038E-3</v>
      </c>
      <c r="AV204" s="45">
        <v>4.820856519977218E-2</v>
      </c>
      <c r="AW204" s="45">
        <v>4.6505879000500516E-2</v>
      </c>
      <c r="AX204" s="45">
        <v>1.9633890474700221E-3</v>
      </c>
      <c r="AY204" s="45">
        <v>6.5622080668509492E-3</v>
      </c>
      <c r="AZ204" s="45">
        <v>2.976335786271999E-3</v>
      </c>
      <c r="BA204" s="45">
        <v>5.0813614340045277E-2</v>
      </c>
      <c r="BB204" s="45">
        <v>0</v>
      </c>
      <c r="BC204" s="24">
        <v>84</v>
      </c>
      <c r="BD204" s="29">
        <v>38</v>
      </c>
      <c r="BE204" s="30">
        <f t="shared" si="62"/>
        <v>1.0482002043688667</v>
      </c>
      <c r="BF204" s="30">
        <v>0.91602014427657552</v>
      </c>
      <c r="BG204" s="30">
        <f t="shared" si="63"/>
        <v>1.0662839093994811</v>
      </c>
      <c r="BH204" s="31">
        <f t="shared" si="64"/>
        <v>50.790352107450992</v>
      </c>
      <c r="BI204" s="32">
        <f t="shared" si="65"/>
        <v>2159.2249165339495</v>
      </c>
      <c r="BJ204" s="33">
        <f t="shared" si="66"/>
        <v>0.76346297268428398</v>
      </c>
      <c r="BK204" s="33">
        <f t="shared" si="67"/>
        <v>0.80026204399572898</v>
      </c>
      <c r="BL204" s="15"/>
    </row>
    <row r="205" spans="1:64" x14ac:dyDescent="0.3">
      <c r="A205" s="34" t="s">
        <v>20</v>
      </c>
      <c r="B205" s="35">
        <v>40633</v>
      </c>
      <c r="C205" s="15">
        <v>68400</v>
      </c>
      <c r="D205" s="36">
        <v>0.3</v>
      </c>
      <c r="E205" s="37">
        <v>0.3</v>
      </c>
      <c r="F205" s="38">
        <v>52.5</v>
      </c>
      <c r="G205" s="39">
        <v>52</v>
      </c>
      <c r="H205" s="39">
        <v>509</v>
      </c>
      <c r="I205" s="39">
        <v>82</v>
      </c>
      <c r="J205" s="39">
        <v>2120</v>
      </c>
      <c r="K205" s="39">
        <v>52.5</v>
      </c>
      <c r="L205" s="39">
        <v>503</v>
      </c>
      <c r="M205" s="39">
        <v>82</v>
      </c>
      <c r="N205" s="39">
        <v>2230</v>
      </c>
      <c r="O205" s="40">
        <f t="shared" si="60"/>
        <v>52</v>
      </c>
      <c r="P205" s="40">
        <f t="shared" si="61"/>
        <v>2120</v>
      </c>
      <c r="Q205" s="41" t="s">
        <v>23</v>
      </c>
      <c r="R205" s="40">
        <v>-1.5</v>
      </c>
      <c r="S205" s="42">
        <v>24850.366666666665</v>
      </c>
      <c r="T205" s="43">
        <v>67.204666666666668</v>
      </c>
      <c r="U205" s="43">
        <v>17.528999999999993</v>
      </c>
      <c r="V205" s="43">
        <v>47.16466666666669</v>
      </c>
      <c r="W205" s="43">
        <v>40.44666666666668</v>
      </c>
      <c r="X205" s="43">
        <v>6.718</v>
      </c>
      <c r="Y205" s="43">
        <v>4.8243333333333327</v>
      </c>
      <c r="Z205" s="43">
        <v>2.9690000000000003</v>
      </c>
      <c r="AA205" s="43">
        <v>1.1699999999999993E-2</v>
      </c>
      <c r="AB205" s="43">
        <v>5.488573333333334</v>
      </c>
      <c r="AC205" s="43">
        <v>0.23339666666666661</v>
      </c>
      <c r="AD205" s="43">
        <v>6.5434733333333348</v>
      </c>
      <c r="AE205" s="43">
        <v>5.611443333333332</v>
      </c>
      <c r="AF205" s="44">
        <v>99.847723333333349</v>
      </c>
      <c r="AG205" s="43">
        <v>0.56708666666666674</v>
      </c>
      <c r="AH205" s="43">
        <v>3.315503333333333</v>
      </c>
      <c r="AI205" s="43">
        <v>6.8971966666666651</v>
      </c>
      <c r="AJ205" s="42">
        <v>3189</v>
      </c>
      <c r="AK205" s="45">
        <v>30.378626031434813</v>
      </c>
      <c r="AL205" s="45">
        <v>0.6037853771096261</v>
      </c>
      <c r="AM205" s="45">
        <v>6.6176357899386572E-3</v>
      </c>
      <c r="AN205" s="45">
        <v>5.7339481092472583E-2</v>
      </c>
      <c r="AO205" s="45">
        <v>6.8346648548529343E-2</v>
      </c>
      <c r="AP205" s="45">
        <v>1.8270005567822819E-2</v>
      </c>
      <c r="AQ205" s="45">
        <v>5.6182174945521614E-2</v>
      </c>
      <c r="AR205" s="45">
        <v>3.2731931051265893E-2</v>
      </c>
      <c r="AS205" s="45">
        <v>7.0575160676046272E-18</v>
      </c>
      <c r="AT205" s="45">
        <v>5.0959577850612586E-2</v>
      </c>
      <c r="AU205" s="45">
        <v>2.8905891695511577E-3</v>
      </c>
      <c r="AV205" s="45">
        <v>1.1718889359324634E-2</v>
      </c>
      <c r="AW205" s="45">
        <v>1.2642775866446167E-2</v>
      </c>
      <c r="AX205" s="45">
        <v>1.3596864073893054E-3</v>
      </c>
      <c r="AY205" s="45">
        <v>6.4424632970109608E-3</v>
      </c>
      <c r="AZ205" s="45">
        <v>2.7299720010353148E-3</v>
      </c>
      <c r="BA205" s="45">
        <v>1.2349912280390243E-2</v>
      </c>
      <c r="BB205" s="45">
        <v>0</v>
      </c>
      <c r="BC205" s="24">
        <v>82</v>
      </c>
      <c r="BD205" s="29">
        <v>42</v>
      </c>
      <c r="BE205" s="30">
        <f t="shared" si="62"/>
        <v>1.0443441880193574</v>
      </c>
      <c r="BF205" s="30">
        <v>0.91602014427657552</v>
      </c>
      <c r="BG205" s="30">
        <f t="shared" si="63"/>
        <v>1.0682506076960097</v>
      </c>
      <c r="BH205" s="31">
        <f t="shared" si="64"/>
        <v>50.884031940832394</v>
      </c>
      <c r="BI205" s="32">
        <f t="shared" si="65"/>
        <v>2264.6912883155405</v>
      </c>
      <c r="BJ205" s="33">
        <f t="shared" si="66"/>
        <v>0.76400490046660385</v>
      </c>
      <c r="BK205" s="33">
        <f t="shared" si="67"/>
        <v>0.7978840774206053</v>
      </c>
      <c r="BL205" s="15"/>
    </row>
    <row r="206" spans="1:64" x14ac:dyDescent="0.3">
      <c r="A206" s="34" t="s">
        <v>28</v>
      </c>
      <c r="B206" s="35">
        <v>40631</v>
      </c>
      <c r="C206" s="15">
        <v>76140.000000000015</v>
      </c>
      <c r="D206" s="36">
        <v>0.3</v>
      </c>
      <c r="E206" s="37">
        <v>0.3</v>
      </c>
      <c r="F206" s="38">
        <v>52.5</v>
      </c>
      <c r="G206" s="39">
        <v>51.5</v>
      </c>
      <c r="H206" s="39">
        <v>511</v>
      </c>
      <c r="I206" s="39">
        <v>81</v>
      </c>
      <c r="J206" s="39">
        <v>2121</v>
      </c>
      <c r="K206" s="39">
        <v>52</v>
      </c>
      <c r="L206" s="39">
        <v>492</v>
      </c>
      <c r="M206" s="39">
        <v>81</v>
      </c>
      <c r="N206" s="39">
        <v>2126</v>
      </c>
      <c r="O206" s="40">
        <f t="shared" si="60"/>
        <v>51.5</v>
      </c>
      <c r="P206" s="40">
        <f t="shared" si="61"/>
        <v>2121</v>
      </c>
      <c r="Q206" s="41" t="s">
        <v>23</v>
      </c>
      <c r="R206" s="40">
        <v>-1.5</v>
      </c>
      <c r="S206" s="42">
        <v>27796.666666666668</v>
      </c>
      <c r="T206" s="43">
        <v>95.08499999999998</v>
      </c>
      <c r="U206" s="43">
        <v>17.184333333333335</v>
      </c>
      <c r="V206" s="43">
        <v>55.571333333333328</v>
      </c>
      <c r="W206" s="43">
        <v>44.456999999999987</v>
      </c>
      <c r="X206" s="43">
        <v>11.114333333333338</v>
      </c>
      <c r="Y206" s="43">
        <v>4.2540000000000004</v>
      </c>
      <c r="Z206" s="43">
        <v>2.2033333333333336</v>
      </c>
      <c r="AA206" s="43">
        <v>1.3100000000000001E-2</v>
      </c>
      <c r="AB206" s="43">
        <v>6.9283700000000001</v>
      </c>
      <c r="AC206" s="43">
        <v>0.18412000000000001</v>
      </c>
      <c r="AD206" s="43">
        <v>6.8974800000000016</v>
      </c>
      <c r="AE206" s="43">
        <v>5.5179699999999992</v>
      </c>
      <c r="AF206" s="44">
        <v>99.818823333333327</v>
      </c>
      <c r="AG206" s="43">
        <v>0.37649666666666676</v>
      </c>
      <c r="AH206" s="43">
        <v>3.5826266666666666</v>
      </c>
      <c r="AI206" s="43">
        <v>7.2703333333333315</v>
      </c>
      <c r="AJ206" s="42">
        <v>3182</v>
      </c>
      <c r="AK206" s="45">
        <v>52.453811099808767</v>
      </c>
      <c r="AL206" s="45">
        <v>0.77379828967810471</v>
      </c>
      <c r="AM206" s="45">
        <v>9.7143098618456339E-3</v>
      </c>
      <c r="AN206" s="45">
        <v>7.0746430802298255E-2</v>
      </c>
      <c r="AO206" s="45">
        <v>0.10599772281223438</v>
      </c>
      <c r="AP206" s="45">
        <v>3.9100518854775314E-2</v>
      </c>
      <c r="AQ206" s="45">
        <v>4.3039676963279351E-2</v>
      </c>
      <c r="AR206" s="45">
        <v>3.4173324274264283E-2</v>
      </c>
      <c r="AS206" s="45">
        <v>0</v>
      </c>
      <c r="AT206" s="45">
        <v>6.7563350348726861E-2</v>
      </c>
      <c r="AU206" s="45">
        <v>1.8894261124698026E-3</v>
      </c>
      <c r="AV206" s="45">
        <v>7.7358279765490151E-3</v>
      </c>
      <c r="AW206" s="45">
        <v>8.639450413554994E-3</v>
      </c>
      <c r="AX206" s="45">
        <v>1.6508479186680863E-3</v>
      </c>
      <c r="AY206" s="45">
        <v>6.0652477183588665E-3</v>
      </c>
      <c r="AZ206" s="45">
        <v>4.6434182811085356E-3</v>
      </c>
      <c r="BA206" s="45">
        <v>8.1493952952449208E-3</v>
      </c>
      <c r="BB206" s="45">
        <v>0</v>
      </c>
      <c r="BC206" s="24">
        <v>72</v>
      </c>
      <c r="BD206" s="29">
        <v>34</v>
      </c>
      <c r="BE206" s="30">
        <f t="shared" si="62"/>
        <v>1.0250641062718109</v>
      </c>
      <c r="BF206" s="30">
        <v>0.91397849462365588</v>
      </c>
      <c r="BG206" s="30">
        <f t="shared" si="63"/>
        <v>1.0806585890897376</v>
      </c>
      <c r="BH206" s="31">
        <f t="shared" si="64"/>
        <v>50.866483588605661</v>
      </c>
      <c r="BI206" s="32">
        <f t="shared" si="65"/>
        <v>2292.0768674593332</v>
      </c>
      <c r="BJ206" s="33">
        <f t="shared" si="66"/>
        <v>0.76390339111329864</v>
      </c>
      <c r="BK206" s="33">
        <f t="shared" si="67"/>
        <v>0.78304994688955909</v>
      </c>
      <c r="BL206" s="15"/>
    </row>
    <row r="207" spans="1:64" x14ac:dyDescent="0.3">
      <c r="A207" s="34" t="s">
        <v>28</v>
      </c>
      <c r="B207" s="35">
        <v>40631</v>
      </c>
      <c r="C207" s="15"/>
      <c r="D207" s="36">
        <v>0.85</v>
      </c>
      <c r="E207" s="37">
        <v>0.85</v>
      </c>
      <c r="F207" s="38">
        <v>82.7</v>
      </c>
      <c r="G207" s="39">
        <v>82</v>
      </c>
      <c r="H207" s="39">
        <v>715</v>
      </c>
      <c r="I207" s="39">
        <v>92</v>
      </c>
      <c r="J207" s="39">
        <v>5750</v>
      </c>
      <c r="K207" s="39">
        <v>82</v>
      </c>
      <c r="L207" s="39">
        <v>722</v>
      </c>
      <c r="M207" s="39">
        <v>94</v>
      </c>
      <c r="N207" s="39">
        <v>5812</v>
      </c>
      <c r="O207" s="40">
        <f t="shared" si="60"/>
        <v>82</v>
      </c>
      <c r="P207" s="40">
        <f t="shared" si="61"/>
        <v>5750</v>
      </c>
      <c r="Q207" s="41" t="s">
        <v>23</v>
      </c>
      <c r="R207" s="40">
        <v>-1.5</v>
      </c>
      <c r="S207" s="42">
        <v>34762.26666666667</v>
      </c>
      <c r="T207" s="43">
        <v>30.147666666666669</v>
      </c>
      <c r="U207" s="43">
        <v>16.223000000000006</v>
      </c>
      <c r="V207" s="43">
        <v>151.77333333333334</v>
      </c>
      <c r="W207" s="43">
        <v>135.01666666666668</v>
      </c>
      <c r="X207" s="43">
        <v>16.756666666666661</v>
      </c>
      <c r="Y207" s="43">
        <v>4.9146666666666663</v>
      </c>
      <c r="Z207" s="43">
        <v>3.0153333333333334</v>
      </c>
      <c r="AA207" s="43">
        <v>1.6326666666666663E-2</v>
      </c>
      <c r="AB207" s="43">
        <v>1.7568700000000002</v>
      </c>
      <c r="AC207" s="43">
        <v>0.17121999999999996</v>
      </c>
      <c r="AD207" s="43">
        <v>15.163876666666663</v>
      </c>
      <c r="AE207" s="43">
        <v>13.489696666666667</v>
      </c>
      <c r="AF207" s="44">
        <v>99.941603333333347</v>
      </c>
      <c r="AG207" s="43">
        <v>0.41479333333333313</v>
      </c>
      <c r="AH207" s="43">
        <v>4.1965900000000005</v>
      </c>
      <c r="AI207" s="43">
        <v>15.983596666666669</v>
      </c>
      <c r="AJ207" s="42">
        <v>3183</v>
      </c>
      <c r="AK207" s="45">
        <v>62.62748836509995</v>
      </c>
      <c r="AL207" s="45">
        <v>0.37965213963091887</v>
      </c>
      <c r="AM207" s="45">
        <v>8.3666002653408466E-3</v>
      </c>
      <c r="AN207" s="45">
        <v>0.76154712460573348</v>
      </c>
      <c r="AO207" s="45">
        <v>0.67419598773961942</v>
      </c>
      <c r="AP207" s="45">
        <v>0.10400044208570874</v>
      </c>
      <c r="AQ207" s="45">
        <v>4.86176733392246E-2</v>
      </c>
      <c r="AR207" s="45">
        <v>2.5560386016907698E-2</v>
      </c>
      <c r="AS207" s="45">
        <v>4.4977644510881676E-5</v>
      </c>
      <c r="AT207" s="45">
        <v>2.074729978276358E-2</v>
      </c>
      <c r="AU207" s="45">
        <v>1.8877828630250427E-3</v>
      </c>
      <c r="AV207" s="45">
        <v>9.5139221700343668E-2</v>
      </c>
      <c r="AW207" s="45">
        <v>8.3877211089961087E-2</v>
      </c>
      <c r="AX207" s="45">
        <v>5.2092976118793012E-4</v>
      </c>
      <c r="AY207" s="45">
        <v>3.6946310845028477E-3</v>
      </c>
      <c r="AZ207" s="45">
        <v>5.5505420673461446E-3</v>
      </c>
      <c r="BA207" s="45">
        <v>0.10027106531911331</v>
      </c>
      <c r="BB207" s="45">
        <v>0</v>
      </c>
      <c r="BC207" s="24">
        <v>73</v>
      </c>
      <c r="BD207" s="29">
        <v>28</v>
      </c>
      <c r="BE207" s="30">
        <f t="shared" si="62"/>
        <v>1.0269921144465655</v>
      </c>
      <c r="BF207" s="30">
        <v>0.91397849462365588</v>
      </c>
      <c r="BG207" s="30">
        <f t="shared" si="63"/>
        <v>1.0796437334987881</v>
      </c>
      <c r="BH207" s="31">
        <f t="shared" si="64"/>
        <v>80.915234650393046</v>
      </c>
      <c r="BI207" s="32">
        <f t="shared" si="65"/>
        <v>6207.9514676180315</v>
      </c>
      <c r="BJ207" s="33">
        <f t="shared" si="66"/>
        <v>0.94457492610857541</v>
      </c>
      <c r="BK207" s="33">
        <f t="shared" si="67"/>
        <v>0.97007100061745422</v>
      </c>
      <c r="BL207" s="15"/>
    </row>
    <row r="208" spans="1:64" x14ac:dyDescent="0.3">
      <c r="A208" s="34" t="s">
        <v>26</v>
      </c>
      <c r="B208" s="35">
        <v>40633</v>
      </c>
      <c r="C208" s="15"/>
      <c r="D208" s="36">
        <v>0.85</v>
      </c>
      <c r="E208" s="37">
        <v>0.85</v>
      </c>
      <c r="F208" s="38">
        <v>82.7</v>
      </c>
      <c r="G208" s="39">
        <v>82</v>
      </c>
      <c r="H208" s="39">
        <v>696</v>
      </c>
      <c r="I208" s="39">
        <v>92</v>
      </c>
      <c r="J208" s="39">
        <v>5780</v>
      </c>
      <c r="K208" s="39">
        <v>82.5</v>
      </c>
      <c r="L208" s="39">
        <v>710</v>
      </c>
      <c r="M208" s="39">
        <v>94</v>
      </c>
      <c r="N208" s="39">
        <v>6050</v>
      </c>
      <c r="O208" s="40">
        <f t="shared" si="60"/>
        <v>82</v>
      </c>
      <c r="P208" s="40">
        <f t="shared" si="61"/>
        <v>5780</v>
      </c>
      <c r="Q208" s="41" t="s">
        <v>23</v>
      </c>
      <c r="R208" s="40">
        <v>-1.5</v>
      </c>
      <c r="S208" s="42">
        <v>37555.699999999997</v>
      </c>
      <c r="T208" s="43">
        <v>20.224666666666664</v>
      </c>
      <c r="U208" s="43">
        <v>17.800666666666665</v>
      </c>
      <c r="V208" s="43">
        <v>139.06</v>
      </c>
      <c r="W208" s="43">
        <v>126.58333333333329</v>
      </c>
      <c r="X208" s="43">
        <v>12.476666666666665</v>
      </c>
      <c r="Y208" s="43">
        <v>1.9793333333333334</v>
      </c>
      <c r="Z208" s="43">
        <v>3.6793333333333336</v>
      </c>
      <c r="AA208" s="43">
        <v>1.7626666666666672E-2</v>
      </c>
      <c r="AB208" s="43">
        <v>1.0905499999999999</v>
      </c>
      <c r="AC208" s="43">
        <v>6.3986666666666664E-2</v>
      </c>
      <c r="AD208" s="43">
        <v>12.889393333333336</v>
      </c>
      <c r="AE208" s="43">
        <v>11.732916666666664</v>
      </c>
      <c r="AF208" s="44">
        <v>99.967983333333322</v>
      </c>
      <c r="AG208" s="43">
        <v>0.46958666666666665</v>
      </c>
      <c r="AH208" s="43">
        <v>4.4423433333333326</v>
      </c>
      <c r="AI208" s="43">
        <v>13.586140000000004</v>
      </c>
      <c r="AJ208" s="42">
        <v>3182</v>
      </c>
      <c r="AK208" s="45">
        <v>240.37315100535494</v>
      </c>
      <c r="AL208" s="45">
        <v>0.67289766262624429</v>
      </c>
      <c r="AM208" s="45">
        <v>3.4132938216103817E-2</v>
      </c>
      <c r="AN208" s="45">
        <v>1.7227884373879152</v>
      </c>
      <c r="AO208" s="45">
        <v>1.6053967891433696</v>
      </c>
      <c r="AP208" s="45">
        <v>0.12780193008479659</v>
      </c>
      <c r="AQ208" s="45">
        <v>3.0164301043970249E-2</v>
      </c>
      <c r="AR208" s="45">
        <v>3.6571454228234039E-2</v>
      </c>
      <c r="AS208" s="45">
        <v>1.1724814044061187E-4</v>
      </c>
      <c r="AT208" s="45">
        <v>3.1015999764304077E-2</v>
      </c>
      <c r="AU208" s="45">
        <v>1.2489259753700468E-3</v>
      </c>
      <c r="AV208" s="45">
        <v>8.8860731536463067E-2</v>
      </c>
      <c r="AW208" s="45">
        <v>8.4548655991003779E-2</v>
      </c>
      <c r="AX208" s="45">
        <v>6.3304591179206659E-4</v>
      </c>
      <c r="AY208" s="45">
        <v>4.4006060188720988E-3</v>
      </c>
      <c r="AZ208" s="45">
        <v>2.1184813743182426E-2</v>
      </c>
      <c r="BA208" s="45">
        <v>9.366372940950278E-2</v>
      </c>
      <c r="BB208" s="45">
        <v>0</v>
      </c>
      <c r="BC208" s="24">
        <v>57</v>
      </c>
      <c r="BD208" s="29">
        <v>46</v>
      </c>
      <c r="BE208" s="30">
        <f t="shared" si="62"/>
        <v>0.99614398365049095</v>
      </c>
      <c r="BF208" s="30">
        <v>0.91874234381380149</v>
      </c>
      <c r="BG208" s="30">
        <f t="shared" si="63"/>
        <v>1.0905490627727219</v>
      </c>
      <c r="BH208" s="31">
        <f t="shared" si="64"/>
        <v>82.158555362011924</v>
      </c>
      <c r="BI208" s="32">
        <f t="shared" si="65"/>
        <v>6303.3735828263325</v>
      </c>
      <c r="BJ208" s="33">
        <f t="shared" si="66"/>
        <v>0.95283355199937103</v>
      </c>
      <c r="BK208" s="33">
        <f t="shared" si="67"/>
        <v>0.94915941024450068</v>
      </c>
      <c r="BL208" s="15"/>
    </row>
    <row r="209" spans="1:64" x14ac:dyDescent="0.3">
      <c r="A209" s="34" t="s">
        <v>27</v>
      </c>
      <c r="B209" s="35">
        <v>40631</v>
      </c>
      <c r="C209" s="15"/>
      <c r="D209" s="36">
        <v>0.85</v>
      </c>
      <c r="E209" s="37">
        <v>0.85</v>
      </c>
      <c r="F209" s="38">
        <v>82.7</v>
      </c>
      <c r="G209" s="39">
        <v>82</v>
      </c>
      <c r="H209" s="39">
        <v>708</v>
      </c>
      <c r="I209" s="39">
        <v>94</v>
      </c>
      <c r="J209" s="39">
        <v>5927</v>
      </c>
      <c r="K209" s="39">
        <v>82</v>
      </c>
      <c r="L209" s="39">
        <v>700</v>
      </c>
      <c r="M209" s="39">
        <v>94</v>
      </c>
      <c r="N209" s="39">
        <v>5980</v>
      </c>
      <c r="O209" s="40">
        <f t="shared" si="60"/>
        <v>82</v>
      </c>
      <c r="P209" s="40">
        <f t="shared" si="61"/>
        <v>5927</v>
      </c>
      <c r="Q209" s="41" t="s">
        <v>23</v>
      </c>
      <c r="R209" s="40">
        <v>-1.5</v>
      </c>
      <c r="S209" s="42">
        <v>38701</v>
      </c>
      <c r="T209" s="43">
        <v>17.295333333333328</v>
      </c>
      <c r="U209" s="43">
        <v>18.522666666666655</v>
      </c>
      <c r="V209" s="43">
        <v>153.1066666666666</v>
      </c>
      <c r="W209" s="43">
        <v>135.09333333333333</v>
      </c>
      <c r="X209" s="43">
        <v>18.013333333333328</v>
      </c>
      <c r="Y209" s="43">
        <v>1.1439999999999999</v>
      </c>
      <c r="Z209" s="43">
        <v>3.1013333333333337</v>
      </c>
      <c r="AA209" s="43">
        <v>1.8123333333333335E-2</v>
      </c>
      <c r="AB209" s="43">
        <v>0.9049366666666665</v>
      </c>
      <c r="AC209" s="43">
        <v>3.5910000000000018E-2</v>
      </c>
      <c r="AD209" s="43">
        <v>13.784429999999999</v>
      </c>
      <c r="AE209" s="43">
        <v>12.162660000000001</v>
      </c>
      <c r="AF209" s="44">
        <v>99.975153333333338</v>
      </c>
      <c r="AG209" s="43">
        <v>0.38445999999999991</v>
      </c>
      <c r="AH209" s="43">
        <v>4.5428299999999995</v>
      </c>
      <c r="AI209" s="43">
        <v>14.529563333333339</v>
      </c>
      <c r="AJ209" s="42">
        <v>3182</v>
      </c>
      <c r="AK209" s="45">
        <v>32.606324751389927</v>
      </c>
      <c r="AL209" s="45">
        <v>0.22306228190656557</v>
      </c>
      <c r="AM209" s="45">
        <v>7.3967995564407753E-3</v>
      </c>
      <c r="AN209" s="45">
        <v>0.11121068335350076</v>
      </c>
      <c r="AO209" s="45">
        <v>0.14367908045682648</v>
      </c>
      <c r="AP209" s="45">
        <v>7.3029674334023173E-2</v>
      </c>
      <c r="AQ209" s="45">
        <v>8.5500554545489462E-3</v>
      </c>
      <c r="AR209" s="45">
        <v>2.9911747586494564E-2</v>
      </c>
      <c r="AS209" s="45">
        <v>4.3018306715207357E-5</v>
      </c>
      <c r="AT209" s="45">
        <v>1.185523260969118E-2</v>
      </c>
      <c r="AU209" s="45">
        <v>2.5508619232965547E-4</v>
      </c>
      <c r="AV209" s="45">
        <v>1.1477148210007714E-2</v>
      </c>
      <c r="AW209" s="45">
        <v>1.5691016538134324E-2</v>
      </c>
      <c r="AX209" s="45">
        <v>2.7257815498430397E-4</v>
      </c>
      <c r="AY209" s="45">
        <v>3.7901505747542979E-3</v>
      </c>
      <c r="AZ209" s="45">
        <v>2.8668317247321695E-3</v>
      </c>
      <c r="BA209" s="45">
        <v>1.2101652304778525E-2</v>
      </c>
      <c r="BB209" s="45">
        <v>0</v>
      </c>
      <c r="BC209" s="24">
        <v>63</v>
      </c>
      <c r="BD209" s="29">
        <v>40</v>
      </c>
      <c r="BE209" s="30">
        <f t="shared" si="62"/>
        <v>1.0077120326990188</v>
      </c>
      <c r="BF209" s="30">
        <v>0.91602014427657552</v>
      </c>
      <c r="BG209" s="30">
        <f t="shared" si="63"/>
        <v>1.0874937093817685</v>
      </c>
      <c r="BH209" s="31">
        <f t="shared" si="64"/>
        <v>81.685623854555985</v>
      </c>
      <c r="BI209" s="32">
        <f t="shared" si="65"/>
        <v>6445.5752155057417</v>
      </c>
      <c r="BJ209" s="33">
        <f t="shared" si="66"/>
        <v>0.94968032262665525</v>
      </c>
      <c r="BK209" s="33">
        <f t="shared" si="67"/>
        <v>0.9570042883283667</v>
      </c>
      <c r="BL209" s="15"/>
    </row>
    <row r="210" spans="1:64" x14ac:dyDescent="0.3">
      <c r="A210" s="34"/>
      <c r="B210" s="35"/>
      <c r="C210" s="15"/>
      <c r="D210" s="36"/>
      <c r="E210" s="37"/>
      <c r="F210" s="38"/>
      <c r="G210" s="39"/>
      <c r="H210" s="39"/>
      <c r="I210" s="39"/>
      <c r="J210" s="39"/>
      <c r="K210" s="39"/>
      <c r="L210" s="39"/>
      <c r="M210" s="39"/>
      <c r="N210" s="39"/>
      <c r="O210" s="40"/>
      <c r="P210" s="40"/>
      <c r="Q210" s="41"/>
      <c r="R210" s="40"/>
      <c r="S210" s="42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4"/>
      <c r="AG210" s="43"/>
      <c r="AH210" s="43"/>
      <c r="AI210" s="43"/>
      <c r="AJ210" s="42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24"/>
      <c r="BD210" s="29"/>
      <c r="BE210" s="30"/>
      <c r="BF210" s="30"/>
      <c r="BG210" s="30"/>
      <c r="BH210" s="31"/>
      <c r="BI210" s="32"/>
      <c r="BJ210" s="33"/>
      <c r="BK210" s="33"/>
      <c r="BL210" s="15"/>
    </row>
    <row r="211" spans="1:64" x14ac:dyDescent="0.3">
      <c r="A211" s="34" t="s">
        <v>19</v>
      </c>
      <c r="B211" s="35">
        <v>40630</v>
      </c>
      <c r="C211" s="15"/>
      <c r="D211" s="36">
        <v>7.0000000000000007E-2</v>
      </c>
      <c r="E211" s="37">
        <v>7.0000000000000007E-2</v>
      </c>
      <c r="F211" s="38">
        <v>25</v>
      </c>
      <c r="G211" s="39">
        <v>25</v>
      </c>
      <c r="H211" s="39">
        <v>444</v>
      </c>
      <c r="I211" s="39">
        <v>61</v>
      </c>
      <c r="J211" s="39">
        <v>900</v>
      </c>
      <c r="K211" s="39">
        <v>24.5</v>
      </c>
      <c r="L211" s="39">
        <v>457</v>
      </c>
      <c r="M211" s="39">
        <v>61</v>
      </c>
      <c r="N211" s="39">
        <v>900</v>
      </c>
      <c r="O211" s="40">
        <f>IF(R211&lt;&gt;"",IF(R211&lt;1,G211,K211),"")</f>
        <v>25</v>
      </c>
      <c r="P211" s="40">
        <f>IF(R211&lt;&gt;"",IF(R211&lt;1,J211,N211),"")</f>
        <v>900</v>
      </c>
      <c r="Q211" s="41" t="s">
        <v>23</v>
      </c>
      <c r="R211" s="40">
        <v>0</v>
      </c>
      <c r="S211" s="42">
        <v>21560.566666666666</v>
      </c>
      <c r="T211" s="43">
        <v>616.42999999999995</v>
      </c>
      <c r="U211" s="43">
        <v>22.094333333333338</v>
      </c>
      <c r="V211" s="43">
        <v>17.654999999999994</v>
      </c>
      <c r="W211" s="43">
        <v>11.82133333333333</v>
      </c>
      <c r="X211" s="43">
        <v>5.8336666666666668</v>
      </c>
      <c r="Y211" s="43">
        <v>78.899333333333345</v>
      </c>
      <c r="Z211" s="43">
        <v>0.77200000000000002</v>
      </c>
      <c r="AA211" s="43">
        <v>1.0466666666666671E-2</v>
      </c>
      <c r="AB211" s="43">
        <v>56.457030000000003</v>
      </c>
      <c r="AC211" s="43">
        <v>4.2692000000000005</v>
      </c>
      <c r="AD211" s="43">
        <v>2.7395866666666668</v>
      </c>
      <c r="AE211" s="43">
        <v>1.8343666666666667</v>
      </c>
      <c r="AF211" s="44">
        <v>98.24679666666664</v>
      </c>
      <c r="AG211" s="43">
        <v>0.16486666666666669</v>
      </c>
      <c r="AH211" s="43">
        <v>3.0602433333333332</v>
      </c>
      <c r="AI211" s="43">
        <v>2.8876766666666658</v>
      </c>
      <c r="AJ211" s="42">
        <v>3102.3666666666668</v>
      </c>
      <c r="AK211" s="45">
        <v>15.46003375424988</v>
      </c>
      <c r="AL211" s="45">
        <v>0.61300278449049905</v>
      </c>
      <c r="AM211" s="45">
        <v>5.040069329938098E-3</v>
      </c>
      <c r="AN211" s="45">
        <v>0.10431219719073415</v>
      </c>
      <c r="AO211" s="45">
        <v>9.4640274773457017E-2</v>
      </c>
      <c r="AP211" s="45">
        <v>2.2047493146001629E-2</v>
      </c>
      <c r="AQ211" s="45">
        <v>4.556483772363765</v>
      </c>
      <c r="AR211" s="45">
        <v>1.8827712516944012E-2</v>
      </c>
      <c r="AS211" s="45">
        <v>4.7946330148538951E-5</v>
      </c>
      <c r="AT211" s="45">
        <v>6.9731292881292053E-2</v>
      </c>
      <c r="AU211" s="45">
        <v>0.2451378458097962</v>
      </c>
      <c r="AV211" s="45">
        <v>1.4317742389302755E-2</v>
      </c>
      <c r="AW211" s="45">
        <v>1.3444658812134786E-2</v>
      </c>
      <c r="AX211" s="45">
        <v>2.4357912873237988E-2</v>
      </c>
      <c r="AY211" s="45">
        <v>4.0661201818605087E-3</v>
      </c>
      <c r="AZ211" s="45">
        <v>1.340016297722155E-3</v>
      </c>
      <c r="BA211" s="45">
        <v>1.5102652960218017E-2</v>
      </c>
      <c r="BB211" s="45">
        <v>0.85028730776551409</v>
      </c>
      <c r="BC211" s="24">
        <v>52</v>
      </c>
      <c r="BD211" s="29">
        <v>35</v>
      </c>
      <c r="BE211" s="30">
        <f>IF(BC211&lt;&gt;"",(459.67+BC211)/518.67,"")</f>
        <v>0.98650394277671749</v>
      </c>
      <c r="BF211" s="30">
        <v>0.91329794473934933</v>
      </c>
      <c r="BG211" s="30">
        <f>IF(BF211&lt;&gt;"",1/(BF211*SQRT(BE211)),"")</f>
        <v>1.1023972139903675</v>
      </c>
      <c r="BH211" s="31">
        <f>IF(BC211&lt;&gt;"",O211/SQRT(BE211),"")</f>
        <v>25.170427745594683</v>
      </c>
      <c r="BI211" s="32">
        <f>IF(BC211&lt;&gt;"",P211*BG211,"")</f>
        <v>992.15749259133077</v>
      </c>
      <c r="BJ211" s="33">
        <f>IF(BC211&lt;&gt;"",0.4054+0.009348*BH211-0.0000656*BH211^2+0.0000004007*BH211^3,"")</f>
        <v>0.60552210704036591</v>
      </c>
      <c r="BK211" s="33">
        <f>IF(BC211&lt;&gt;"",BJ211*BE211,"")</f>
        <v>0.59734994603378655</v>
      </c>
      <c r="BL211" s="15"/>
    </row>
    <row r="212" spans="1:64" x14ac:dyDescent="0.3">
      <c r="A212" s="34" t="s">
        <v>21</v>
      </c>
      <c r="B212" s="35">
        <v>40630</v>
      </c>
      <c r="C212" s="15"/>
      <c r="D212" s="36">
        <v>7.0000000000000007E-2</v>
      </c>
      <c r="E212" s="37">
        <v>7.0000000000000007E-2</v>
      </c>
      <c r="F212" s="38">
        <v>25</v>
      </c>
      <c r="G212" s="39">
        <v>25.5</v>
      </c>
      <c r="H212" s="39">
        <v>455</v>
      </c>
      <c r="I212" s="39">
        <v>63</v>
      </c>
      <c r="J212" s="39">
        <v>900</v>
      </c>
      <c r="K212" s="39">
        <v>25</v>
      </c>
      <c r="L212" s="39">
        <v>470</v>
      </c>
      <c r="M212" s="39">
        <v>63</v>
      </c>
      <c r="N212" s="39">
        <v>900</v>
      </c>
      <c r="O212" s="40">
        <f>IF(R212&lt;&gt;"",IF(R212&lt;1,G212,K212),"")</f>
        <v>25.5</v>
      </c>
      <c r="P212" s="40">
        <f>IF(R212&lt;&gt;"",IF(R212&lt;1,J212,N212),"")</f>
        <v>900</v>
      </c>
      <c r="Q212" s="41" t="s">
        <v>23</v>
      </c>
      <c r="R212" s="40">
        <v>0</v>
      </c>
      <c r="S212" s="42">
        <v>22625.666666666668</v>
      </c>
      <c r="T212" s="43">
        <v>580.1579999999999</v>
      </c>
      <c r="U212" s="43">
        <v>19.301333333333329</v>
      </c>
      <c r="V212" s="43">
        <v>18.214666666666677</v>
      </c>
      <c r="W212" s="43">
        <v>3.5070000000000006</v>
      </c>
      <c r="X212" s="43">
        <v>14.70766666666667</v>
      </c>
      <c r="Y212" s="43">
        <v>72.156666666666666</v>
      </c>
      <c r="Z212" s="43">
        <v>0.56433333333333346</v>
      </c>
      <c r="AA212" s="43">
        <v>1.0906666666666669E-2</v>
      </c>
      <c r="AB212" s="43">
        <v>50.770123333333338</v>
      </c>
      <c r="AC212" s="43">
        <v>3.7342900000000001</v>
      </c>
      <c r="AD212" s="43">
        <v>2.7032600000000002</v>
      </c>
      <c r="AE212" s="43">
        <v>0.52047999999999994</v>
      </c>
      <c r="AF212" s="44">
        <v>98.433880000000002</v>
      </c>
      <c r="AG212" s="43">
        <v>0.11528000000000002</v>
      </c>
      <c r="AH212" s="43">
        <v>3.1539866666666669</v>
      </c>
      <c r="AI212" s="43">
        <v>2.8493899999999992</v>
      </c>
      <c r="AJ212" s="42">
        <v>3111</v>
      </c>
      <c r="AK212" s="45">
        <v>20.120898953345005</v>
      </c>
      <c r="AL212" s="45">
        <v>0.80829066135499472</v>
      </c>
      <c r="AM212" s="45">
        <v>1.0742546199601733E-2</v>
      </c>
      <c r="AN212" s="45">
        <v>1.8888663510036579E-2</v>
      </c>
      <c r="AO212" s="45">
        <v>1.2905492014562226E-2</v>
      </c>
      <c r="AP212" s="45">
        <v>2.0956989342433247E-2</v>
      </c>
      <c r="AQ212" s="45">
        <v>0.35643187029545265</v>
      </c>
      <c r="AR212" s="45">
        <v>1.2780193008453839E-2</v>
      </c>
      <c r="AS212" s="45">
        <v>2.5370813170246091E-5</v>
      </c>
      <c r="AT212" s="45">
        <v>7.3268912744169065E-2</v>
      </c>
      <c r="AU212" s="45">
        <v>2.0730609552393597E-2</v>
      </c>
      <c r="AV212" s="45">
        <v>2.3584916278462202E-3</v>
      </c>
      <c r="AW212" s="45">
        <v>1.7287428160770281E-3</v>
      </c>
      <c r="AX212" s="45">
        <v>2.6532218540665543E-3</v>
      </c>
      <c r="AY212" s="45">
        <v>2.6260498721529428E-3</v>
      </c>
      <c r="AZ212" s="45">
        <v>1.8598726937028311E-3</v>
      </c>
      <c r="BA212" s="45">
        <v>2.4904438047921472E-3</v>
      </c>
      <c r="BB212" s="45">
        <v>0</v>
      </c>
      <c r="BC212" s="24">
        <v>63</v>
      </c>
      <c r="BD212" s="29">
        <v>42</v>
      </c>
      <c r="BE212" s="30">
        <f>IF(BC212&lt;&gt;"",(459.67+BC212)/518.67,"")</f>
        <v>1.0077120326990188</v>
      </c>
      <c r="BF212" s="30">
        <v>0.91329794473934933</v>
      </c>
      <c r="BG212" s="30">
        <f>IF(BF212&lt;&gt;"",1/(BF212*SQRT(BE212)),"")</f>
        <v>1.090735121332236</v>
      </c>
      <c r="BH212" s="31">
        <f>IF(BC212&lt;&gt;"",O212/SQRT(BE212),"")</f>
        <v>25.402236686477774</v>
      </c>
      <c r="BI212" s="32">
        <f>IF(BC212&lt;&gt;"",P212*BG212,"")</f>
        <v>981.66160919901245</v>
      </c>
      <c r="BJ212" s="33">
        <f>IF(BC212&lt;&gt;"",0.4054+0.009348*BH212-0.0000656*BH212^2+0.0000004007*BH212^3,"")</f>
        <v>0.60709818985673591</v>
      </c>
      <c r="BK212" s="33">
        <f>IF(BC212&lt;&gt;"",BJ212*BE212,"")</f>
        <v>0.61178015094842619</v>
      </c>
      <c r="BL212" s="15"/>
    </row>
    <row r="213" spans="1:64" x14ac:dyDescent="0.3">
      <c r="A213" s="34" t="s">
        <v>19</v>
      </c>
      <c r="B213" s="35">
        <v>40630</v>
      </c>
      <c r="C213" s="15">
        <v>52499.999999999993</v>
      </c>
      <c r="D213" s="36">
        <v>0.3</v>
      </c>
      <c r="E213" s="37">
        <v>0.3</v>
      </c>
      <c r="F213" s="38">
        <v>52.5</v>
      </c>
      <c r="G213" s="39">
        <v>53</v>
      </c>
      <c r="H213" s="39">
        <v>508</v>
      </c>
      <c r="I213" s="39">
        <v>81</v>
      </c>
      <c r="J213" s="39">
        <v>2200</v>
      </c>
      <c r="K213" s="39">
        <v>53</v>
      </c>
      <c r="L213" s="39">
        <v>494</v>
      </c>
      <c r="M213" s="39">
        <v>81</v>
      </c>
      <c r="N213" s="39">
        <v>2200</v>
      </c>
      <c r="O213" s="40">
        <f>IF(R213&lt;&gt;"",IF(R213&lt;1,G213,K213),"")</f>
        <v>53</v>
      </c>
      <c r="P213" s="40">
        <f>IF(R213&lt;&gt;"",IF(R213&lt;1,J213,N213),"")</f>
        <v>2200</v>
      </c>
      <c r="Q213" s="41" t="s">
        <v>23</v>
      </c>
      <c r="R213" s="40">
        <v>0</v>
      </c>
      <c r="S213" s="42">
        <v>23702.066666666666</v>
      </c>
      <c r="T213" s="43">
        <v>74.862333333333339</v>
      </c>
      <c r="U213" s="43">
        <v>21.664666666666665</v>
      </c>
      <c r="V213" s="43">
        <v>44.755333333333326</v>
      </c>
      <c r="W213" s="43">
        <v>39.302666666666646</v>
      </c>
      <c r="X213" s="43">
        <v>5.4526666666666683</v>
      </c>
      <c r="Y213" s="43">
        <v>6.6013333333333328</v>
      </c>
      <c r="Z213" s="43">
        <v>1.6476666666666662</v>
      </c>
      <c r="AA213" s="43">
        <v>1.119666666666666E-2</v>
      </c>
      <c r="AB213" s="43">
        <v>6.4108733333333356</v>
      </c>
      <c r="AC213" s="43">
        <v>0.33450666666666673</v>
      </c>
      <c r="AD213" s="43">
        <v>6.5036533333333342</v>
      </c>
      <c r="AE213" s="43">
        <v>5.7112799999999986</v>
      </c>
      <c r="AF213" s="44">
        <v>99.815939999999998</v>
      </c>
      <c r="AG213" s="43">
        <v>0.32963333333333333</v>
      </c>
      <c r="AH213" s="43">
        <v>3.2124999999999995</v>
      </c>
      <c r="AI213" s="43">
        <v>6.8552133333333325</v>
      </c>
      <c r="AJ213" s="42">
        <v>3189</v>
      </c>
      <c r="AK213" s="45">
        <v>26.764533059432257</v>
      </c>
      <c r="AL213" s="45">
        <v>0.29783915276333978</v>
      </c>
      <c r="AM213" s="45">
        <v>7.7607915226139386E-3</v>
      </c>
      <c r="AN213" s="45">
        <v>3.1043166090454297E-2</v>
      </c>
      <c r="AO213" s="45">
        <v>2.1161665623340351E-2</v>
      </c>
      <c r="AP213" s="45">
        <v>3.4334393466502994E-2</v>
      </c>
      <c r="AQ213" s="45">
        <v>0.11100585052401162</v>
      </c>
      <c r="AR213" s="45">
        <v>1.9945327571990926E-2</v>
      </c>
      <c r="AS213" s="45">
        <v>1.8257418583505431E-5</v>
      </c>
      <c r="AT213" s="45">
        <v>2.5141790095285617E-2</v>
      </c>
      <c r="AU213" s="45">
        <v>5.3097135018063263E-3</v>
      </c>
      <c r="AV213" s="45">
        <v>1.0536757773044624E-2</v>
      </c>
      <c r="AW213" s="45">
        <v>5.5217063829318385E-3</v>
      </c>
      <c r="AX213" s="45">
        <v>7.5274211364444285E-4</v>
      </c>
      <c r="AY213" s="45">
        <v>3.9474420642454898E-3</v>
      </c>
      <c r="AZ213" s="45">
        <v>2.4143250645348524E-3</v>
      </c>
      <c r="BA213" s="45">
        <v>1.1114908699683427E-2</v>
      </c>
      <c r="BB213" s="45">
        <v>0</v>
      </c>
      <c r="BC213" s="24">
        <v>54</v>
      </c>
      <c r="BD213" s="29">
        <v>36</v>
      </c>
      <c r="BE213" s="30">
        <f>IF(BC213&lt;&gt;"",(459.67+BC213)/518.67,"")</f>
        <v>0.99035995912622687</v>
      </c>
      <c r="BF213" s="30">
        <v>0.91329794473934933</v>
      </c>
      <c r="BG213" s="30">
        <f>IF(BF213&lt;&gt;"",1/(BF213*SQRT(BE213)),"")</f>
        <v>1.1002490013872293</v>
      </c>
      <c r="BH213" s="31">
        <f>IF(BC213&lt;&gt;"",O213/SQRT(BE213),"")</f>
        <v>53.257323038429327</v>
      </c>
      <c r="BI213" s="32">
        <f>IF(BC213&lt;&gt;"",P213*BG213,"")</f>
        <v>2420.5478030519043</v>
      </c>
      <c r="BJ213" s="33">
        <f>IF(BC213&lt;&gt;"",0.4054+0.009348*BH213-0.0000656*BH213^2+0.0000004007*BH213^3,"")</f>
        <v>0.77771353237087781</v>
      </c>
      <c r="BK213" s="33">
        <f>IF(BC213&lt;&gt;"",BJ213*BE213,"")</f>
        <v>0.77021634213073609</v>
      </c>
      <c r="BL213" s="15"/>
    </row>
    <row r="214" spans="1:64" x14ac:dyDescent="0.3">
      <c r="A214" s="34"/>
      <c r="B214" s="35"/>
      <c r="C214" s="15"/>
      <c r="D214" s="36"/>
      <c r="E214" s="37"/>
      <c r="F214" s="38"/>
      <c r="G214" s="39"/>
      <c r="H214" s="39"/>
      <c r="I214" s="39"/>
      <c r="J214" s="39"/>
      <c r="K214" s="39"/>
      <c r="L214" s="39"/>
      <c r="M214" s="39"/>
      <c r="N214" s="39"/>
      <c r="O214" s="40"/>
      <c r="P214" s="40"/>
      <c r="Q214" s="41"/>
      <c r="R214" s="40"/>
      <c r="S214" s="42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4"/>
      <c r="AG214" s="43"/>
      <c r="AH214" s="43"/>
      <c r="AI214" s="43"/>
      <c r="AJ214" s="42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24"/>
      <c r="BD214" s="29"/>
      <c r="BE214" s="30"/>
      <c r="BF214" s="30"/>
      <c r="BG214" s="30"/>
      <c r="BH214" s="31"/>
      <c r="BI214" s="32"/>
      <c r="BJ214" s="33"/>
      <c r="BK214" s="33"/>
      <c r="BL214" s="15"/>
    </row>
    <row r="215" spans="1:64" x14ac:dyDescent="0.3">
      <c r="A215" s="34" t="s">
        <v>21</v>
      </c>
      <c r="B215" s="35">
        <v>40630</v>
      </c>
      <c r="C215" s="15">
        <v>73200.000000000015</v>
      </c>
      <c r="D215" s="36">
        <v>7.0000000000000007E-2</v>
      </c>
      <c r="E215" s="37">
        <v>7.0000000000000007E-2</v>
      </c>
      <c r="F215" s="38">
        <v>25</v>
      </c>
      <c r="G215" s="39">
        <v>25.5</v>
      </c>
      <c r="H215" s="39">
        <v>455</v>
      </c>
      <c r="I215" s="39">
        <v>63</v>
      </c>
      <c r="J215" s="39">
        <v>900</v>
      </c>
      <c r="K215" s="39">
        <v>25</v>
      </c>
      <c r="L215" s="39">
        <v>470</v>
      </c>
      <c r="M215" s="39">
        <v>63</v>
      </c>
      <c r="N215" s="39">
        <v>900</v>
      </c>
      <c r="O215" s="40">
        <f>IF(R215&lt;&gt;"",IF(R215&lt;1,G215,K215),"")</f>
        <v>25</v>
      </c>
      <c r="P215" s="40">
        <f>IF(R215&lt;&gt;"",IF(R215&lt;1,J215,N215),"")</f>
        <v>900</v>
      </c>
      <c r="Q215" s="41" t="s">
        <v>23</v>
      </c>
      <c r="R215" s="40">
        <v>2</v>
      </c>
      <c r="S215" s="42">
        <v>23316.666666666668</v>
      </c>
      <c r="T215" s="43">
        <v>593.6346666666667</v>
      </c>
      <c r="U215" s="43">
        <v>19.299666666666667</v>
      </c>
      <c r="V215" s="43">
        <v>18.588999999999999</v>
      </c>
      <c r="W215" s="43">
        <v>3.7833333333333319</v>
      </c>
      <c r="X215" s="43">
        <v>14.805666666666665</v>
      </c>
      <c r="Y215" s="43">
        <v>79.174999999999997</v>
      </c>
      <c r="Z215" s="43">
        <v>0.58033333333333337</v>
      </c>
      <c r="AA215" s="43">
        <v>1.1279999999999993E-2</v>
      </c>
      <c r="AB215" s="43">
        <v>50.387539999999994</v>
      </c>
      <c r="AC215" s="43">
        <v>3.9768900000000014</v>
      </c>
      <c r="AD215" s="43">
        <v>2.6775966666666666</v>
      </c>
      <c r="AE215" s="43">
        <v>0.54495000000000005</v>
      </c>
      <c r="AF215" s="44">
        <v>98.418606666666676</v>
      </c>
      <c r="AG215" s="43">
        <v>0.11504999999999996</v>
      </c>
      <c r="AH215" s="43">
        <v>3.2168533333333338</v>
      </c>
      <c r="AI215" s="43">
        <v>2.8223433333333334</v>
      </c>
      <c r="AJ215" s="42">
        <v>3109.5333333333333</v>
      </c>
      <c r="AK215" s="45">
        <v>39.418473992940157</v>
      </c>
      <c r="AL215" s="45">
        <v>0.7422971490388921</v>
      </c>
      <c r="AM215" s="45">
        <v>7.1839540228414512E-3</v>
      </c>
      <c r="AN215" s="45">
        <v>4.245484416534185E-2</v>
      </c>
      <c r="AO215" s="45">
        <v>2.9980836791401334E-2</v>
      </c>
      <c r="AP215" s="45">
        <v>1.4781939897267931E-2</v>
      </c>
      <c r="AQ215" s="45">
        <v>0.64764693446560773</v>
      </c>
      <c r="AR215" s="45">
        <v>1.2726115785600312E-2</v>
      </c>
      <c r="AS215" s="45">
        <v>4.0683810217248358E-5</v>
      </c>
      <c r="AT215" s="45">
        <v>0.10927605220818952</v>
      </c>
      <c r="AU215" s="45">
        <v>3.37006226280352E-2</v>
      </c>
      <c r="AV215" s="45">
        <v>5.6053843162920843E-3</v>
      </c>
      <c r="AW215" s="45">
        <v>4.0834189528907786E-3</v>
      </c>
      <c r="AX215" s="45">
        <v>4.4271056422699418E-3</v>
      </c>
      <c r="AY215" s="45">
        <v>2.5931940097905903E-3</v>
      </c>
      <c r="AZ215" s="45">
        <v>3.558451167663206E-3</v>
      </c>
      <c r="BA215" s="45">
        <v>5.9151869608330002E-3</v>
      </c>
      <c r="BB215" s="45">
        <v>0.50741626340492507</v>
      </c>
      <c r="BC215" s="24">
        <v>63</v>
      </c>
      <c r="BD215" s="29">
        <v>42</v>
      </c>
      <c r="BE215" s="30">
        <f t="shared" ref="BE215:BE223" si="68">IF(BC215&lt;&gt;"",(459.67+BC215)/518.67,"")</f>
        <v>1.0077120326990188</v>
      </c>
      <c r="BF215" s="30">
        <v>0.91329794473934933</v>
      </c>
      <c r="BG215" s="30">
        <f t="shared" ref="BG215:BG223" si="69">IF(BF215&lt;&gt;"",1/(BF215*SQRT(BE215)),"")</f>
        <v>1.090735121332236</v>
      </c>
      <c r="BH215" s="31">
        <f t="shared" ref="BH215:BH223" si="70">IF(BC215&lt;&gt;"",O215/SQRT(BE215),"")</f>
        <v>24.904153614193898</v>
      </c>
      <c r="BI215" s="32">
        <f t="shared" ref="BI215:BI223" si="71">IF(BC215&lt;&gt;"",P215*BG215,"")</f>
        <v>981.66160919901245</v>
      </c>
      <c r="BJ215" s="33">
        <f t="shared" ref="BJ215:BJ223" si="72">IF(BC215&lt;&gt;"",0.4054+0.009348*BH215-0.0000656*BH215^2+0.0000004007*BH215^3,"")</f>
        <v>0.60370700413221456</v>
      </c>
      <c r="BK215" s="33">
        <f t="shared" ref="BK215:BK223" si="73">IF(BC215&lt;&gt;"",BJ215*BE215,"")</f>
        <v>0.60836281228870881</v>
      </c>
      <c r="BL215" s="15"/>
    </row>
    <row r="216" spans="1:64" x14ac:dyDescent="0.3">
      <c r="A216" s="16" t="s">
        <v>16</v>
      </c>
      <c r="B216" s="17">
        <v>40634</v>
      </c>
      <c r="C216" s="15">
        <v>76260</v>
      </c>
      <c r="D216" s="18">
        <v>0.04</v>
      </c>
      <c r="E216" s="19">
        <v>0.04</v>
      </c>
      <c r="F216" s="20">
        <v>20</v>
      </c>
      <c r="G216" s="21">
        <v>21.5</v>
      </c>
      <c r="H216" s="21">
        <v>475</v>
      </c>
      <c r="I216" s="21">
        <v>59</v>
      </c>
      <c r="J216" s="21">
        <v>790</v>
      </c>
      <c r="K216" s="21">
        <v>21.5</v>
      </c>
      <c r="L216" s="21">
        <v>496</v>
      </c>
      <c r="M216" s="21">
        <v>59</v>
      </c>
      <c r="N216" s="21">
        <v>790</v>
      </c>
      <c r="O216" s="22">
        <v>21.5</v>
      </c>
      <c r="P216" s="22">
        <v>790</v>
      </c>
      <c r="Q216" s="23" t="s">
        <v>23</v>
      </c>
      <c r="R216" s="22">
        <v>2.2000000000000002</v>
      </c>
      <c r="S216" s="25">
        <v>8155.1</v>
      </c>
      <c r="T216" s="26">
        <v>251.91466666666673</v>
      </c>
      <c r="U216" s="26">
        <v>19.859666666666673</v>
      </c>
      <c r="V216" s="26">
        <v>6.7980000000000009</v>
      </c>
      <c r="W216" s="26">
        <v>6.6076666666666677</v>
      </c>
      <c r="X216" s="26">
        <v>0.19033333333333338</v>
      </c>
      <c r="Y216" s="26">
        <v>21.524666666666672</v>
      </c>
      <c r="Z216" s="26">
        <v>0.62766666666666682</v>
      </c>
      <c r="AA216" s="26">
        <v>3.9000000000000003E-3</v>
      </c>
      <c r="AB216" s="26">
        <v>62.420786666666665</v>
      </c>
      <c r="AC216" s="26">
        <v>3.1107933333333331</v>
      </c>
      <c r="AD216" s="26">
        <v>2.8174099999999993</v>
      </c>
      <c r="AE216" s="26">
        <v>2.73854</v>
      </c>
      <c r="AF216" s="27">
        <v>98.222539999999995</v>
      </c>
      <c r="AG216" s="26">
        <v>0.35807</v>
      </c>
      <c r="AH216" s="26">
        <v>1.8037600000000003</v>
      </c>
      <c r="AI216" s="26">
        <v>2.9697033333333329</v>
      </c>
      <c r="AJ216" s="25">
        <v>3174.7</v>
      </c>
      <c r="AK216" s="28">
        <v>35.4618298923221</v>
      </c>
      <c r="AL216" s="28">
        <v>1.5619058502405982</v>
      </c>
      <c r="AM216" s="28">
        <v>4.1384099339731254E-3</v>
      </c>
      <c r="AN216" s="28">
        <v>3.407901568920127E-2</v>
      </c>
      <c r="AO216" s="28">
        <v>2.7753015783108521E-2</v>
      </c>
      <c r="AP216" s="28">
        <v>1.2172137016162361E-2</v>
      </c>
      <c r="AQ216" s="28">
        <v>0.208272588845101</v>
      </c>
      <c r="AR216" s="28">
        <v>1.501340397280294E-2</v>
      </c>
      <c r="AS216" s="28">
        <v>4.410947542252892E-19</v>
      </c>
      <c r="AT216" s="28">
        <v>0.25963661573498159</v>
      </c>
      <c r="AU216" s="28">
        <v>2.8696160182076696E-2</v>
      </c>
      <c r="AV216" s="28">
        <v>9.1034040620660735E-3</v>
      </c>
      <c r="AW216" s="28">
        <v>6.7280985683049795E-3</v>
      </c>
      <c r="AX216" s="28">
        <v>8.5643446918036263E-3</v>
      </c>
      <c r="AY216" s="28">
        <v>9.1329320744141188E-3</v>
      </c>
      <c r="AZ216" s="28">
        <v>3.394173506629166E-3</v>
      </c>
      <c r="BA216" s="28">
        <v>9.603680448709186E-3</v>
      </c>
      <c r="BB216" s="28">
        <v>0.65125872818295705</v>
      </c>
      <c r="BC216" s="24">
        <v>87</v>
      </c>
      <c r="BD216" s="29">
        <v>44</v>
      </c>
      <c r="BE216" s="30">
        <f t="shared" si="68"/>
        <v>1.0539842288931307</v>
      </c>
      <c r="BF216" s="30">
        <v>0.90989519531781671</v>
      </c>
      <c r="BG216" s="30">
        <f t="shared" si="69"/>
        <v>1.0705120791435037</v>
      </c>
      <c r="BH216" s="31">
        <f t="shared" si="70"/>
        <v>20.942156642860748</v>
      </c>
      <c r="BI216" s="32">
        <f t="shared" si="71"/>
        <v>845.70454252336788</v>
      </c>
      <c r="BJ216" s="33">
        <f t="shared" si="72"/>
        <v>0.57607713363922353</v>
      </c>
      <c r="BK216" s="33">
        <f t="shared" si="73"/>
        <v>0.60717621348170203</v>
      </c>
      <c r="BL216" s="15"/>
    </row>
    <row r="217" spans="1:64" x14ac:dyDescent="0.3">
      <c r="A217" s="16" t="s">
        <v>16</v>
      </c>
      <c r="B217" s="17">
        <v>40634</v>
      </c>
      <c r="C217" s="15">
        <v>77460</v>
      </c>
      <c r="D217" s="18">
        <v>0.04</v>
      </c>
      <c r="E217" s="19">
        <v>0.04</v>
      </c>
      <c r="F217" s="20">
        <v>20</v>
      </c>
      <c r="G217" s="21">
        <v>22</v>
      </c>
      <c r="H217" s="21">
        <v>478</v>
      </c>
      <c r="I217" s="21">
        <v>59</v>
      </c>
      <c r="J217" s="21">
        <v>820</v>
      </c>
      <c r="K217" s="21">
        <v>21.5</v>
      </c>
      <c r="L217" s="21">
        <v>500</v>
      </c>
      <c r="M217" s="21">
        <v>59</v>
      </c>
      <c r="N217" s="21">
        <v>815</v>
      </c>
      <c r="O217" s="22">
        <v>22</v>
      </c>
      <c r="P217" s="22">
        <v>820</v>
      </c>
      <c r="Q217" s="23" t="s">
        <v>23</v>
      </c>
      <c r="R217" s="22">
        <v>2.2000000000000002</v>
      </c>
      <c r="S217" s="25">
        <v>8053.166666666667</v>
      </c>
      <c r="T217" s="26">
        <v>240.14000000000001</v>
      </c>
      <c r="U217" s="26">
        <v>19.888666666666659</v>
      </c>
      <c r="V217" s="26">
        <v>6.6839999999999984</v>
      </c>
      <c r="W217" s="26">
        <v>6.5483333333333347</v>
      </c>
      <c r="X217" s="26">
        <v>0.13566666666666671</v>
      </c>
      <c r="Y217" s="26">
        <v>21.595666666666663</v>
      </c>
      <c r="Z217" s="26">
        <v>0.60999999999999988</v>
      </c>
      <c r="AA217" s="26">
        <v>3.7999999999999987E-3</v>
      </c>
      <c r="AB217" s="26">
        <v>60.349179999999976</v>
      </c>
      <c r="AC217" s="26">
        <v>3.1650866666666668</v>
      </c>
      <c r="AD217" s="26">
        <v>2.8092266666666661</v>
      </c>
      <c r="AE217" s="26">
        <v>2.7521966666666668</v>
      </c>
      <c r="AF217" s="27">
        <v>98.265779999999992</v>
      </c>
      <c r="AG217" s="26">
        <v>0.35288999999999998</v>
      </c>
      <c r="AH217" s="26">
        <v>1.7932033333333333</v>
      </c>
      <c r="AI217" s="26">
        <v>2.96109</v>
      </c>
      <c r="AJ217" s="25">
        <v>3179.9666666666667</v>
      </c>
      <c r="AK217" s="28">
        <v>13.157096769615981</v>
      </c>
      <c r="AL217" s="28">
        <v>0.4033224088954625</v>
      </c>
      <c r="AM217" s="28">
        <v>4.3417248545534054E-3</v>
      </c>
      <c r="AN217" s="28">
        <v>1.1325893433586962E-2</v>
      </c>
      <c r="AO217" s="28">
        <v>4.6113303737740424E-3</v>
      </c>
      <c r="AP217" s="28">
        <v>9.7143098618457727E-3</v>
      </c>
      <c r="AQ217" s="28">
        <v>0.15357090541097101</v>
      </c>
      <c r="AR217" s="28">
        <v>1.2034433356286321E-2</v>
      </c>
      <c r="AS217" s="28">
        <v>1.3232842626758676E-18</v>
      </c>
      <c r="AT217" s="28">
        <v>0.14317241932429736</v>
      </c>
      <c r="AU217" s="28">
        <v>2.6765130858732149E-2</v>
      </c>
      <c r="AV217" s="28">
        <v>3.2765555224891297E-3</v>
      </c>
      <c r="AW217" s="28">
        <v>4.153642633452778E-3</v>
      </c>
      <c r="AX217" s="28">
        <v>5.6284621529229259E-3</v>
      </c>
      <c r="AY217" s="28">
        <v>6.8535593571566146E-3</v>
      </c>
      <c r="AZ217" s="28">
        <v>1.229096481534105E-3</v>
      </c>
      <c r="BA217" s="28">
        <v>3.4730836938990984E-3</v>
      </c>
      <c r="BB217" s="28">
        <v>0.18257418583505533</v>
      </c>
      <c r="BC217" s="24">
        <v>87</v>
      </c>
      <c r="BD217" s="29">
        <v>43</v>
      </c>
      <c r="BE217" s="30">
        <f t="shared" si="68"/>
        <v>1.0539842288931307</v>
      </c>
      <c r="BF217" s="30">
        <v>0.90989519531781671</v>
      </c>
      <c r="BG217" s="30">
        <f t="shared" si="69"/>
        <v>1.0705120791435037</v>
      </c>
      <c r="BH217" s="31">
        <f t="shared" si="70"/>
        <v>21.429183541531931</v>
      </c>
      <c r="BI217" s="32">
        <f t="shared" si="71"/>
        <v>877.81990489767304</v>
      </c>
      <c r="BJ217" s="33">
        <f t="shared" si="72"/>
        <v>0.57953892353025127</v>
      </c>
      <c r="BK217" s="33">
        <f t="shared" si="73"/>
        <v>0.61082488543058688</v>
      </c>
      <c r="BL217" s="15"/>
    </row>
    <row r="218" spans="1:64" x14ac:dyDescent="0.3">
      <c r="A218" s="16" t="s">
        <v>16</v>
      </c>
      <c r="B218" s="17">
        <v>40634</v>
      </c>
      <c r="C218" s="15"/>
      <c r="D218" s="18">
        <v>7.0000000000000007E-2</v>
      </c>
      <c r="E218" s="19">
        <v>7.0000000000000007E-2</v>
      </c>
      <c r="F218" s="20">
        <v>25</v>
      </c>
      <c r="G218" s="21">
        <v>24.5</v>
      </c>
      <c r="H218" s="21">
        <v>470</v>
      </c>
      <c r="I218" s="21">
        <v>62</v>
      </c>
      <c r="J218" s="21">
        <v>860</v>
      </c>
      <c r="K218" s="21">
        <v>24.5</v>
      </c>
      <c r="L218" s="21">
        <v>485</v>
      </c>
      <c r="M218" s="21">
        <v>66</v>
      </c>
      <c r="N218" s="21">
        <v>890</v>
      </c>
      <c r="O218" s="22">
        <v>24.5</v>
      </c>
      <c r="P218" s="22">
        <v>860</v>
      </c>
      <c r="Q218" s="23" t="s">
        <v>23</v>
      </c>
      <c r="R218" s="22">
        <v>2.2000000000000002</v>
      </c>
      <c r="S218" s="25">
        <v>7990.3</v>
      </c>
      <c r="T218" s="26">
        <v>186.4256666666667</v>
      </c>
      <c r="U218" s="26">
        <v>19.887999999999991</v>
      </c>
      <c r="V218" s="26">
        <v>7.4486666666666652</v>
      </c>
      <c r="W218" s="26">
        <v>7.4039999999999973</v>
      </c>
      <c r="X218" s="26">
        <v>4.4666666666666695E-2</v>
      </c>
      <c r="Y218" s="26">
        <v>14.66366666666667</v>
      </c>
      <c r="Z218" s="26">
        <v>0.64866666666666672</v>
      </c>
      <c r="AA218" s="26">
        <v>3.7999999999999987E-3</v>
      </c>
      <c r="AB218" s="26">
        <v>47.586226666666668</v>
      </c>
      <c r="AC218" s="26">
        <v>2.18269</v>
      </c>
      <c r="AD218" s="26">
        <v>3.1794566666666668</v>
      </c>
      <c r="AE218" s="26">
        <v>3.1603833333333333</v>
      </c>
      <c r="AF218" s="27">
        <v>98.663843333333347</v>
      </c>
      <c r="AG218" s="26">
        <v>0.38113000000000008</v>
      </c>
      <c r="AH218" s="26">
        <v>1.7831266666666665</v>
      </c>
      <c r="AI218" s="26">
        <v>3.3513333333333337</v>
      </c>
      <c r="AJ218" s="25">
        <v>3204.5333333333333</v>
      </c>
      <c r="AK218" s="28">
        <v>16.438285840612036</v>
      </c>
      <c r="AL218" s="28">
        <v>0.34764908321103999</v>
      </c>
      <c r="AM218" s="28">
        <v>4.0683810217254984E-3</v>
      </c>
      <c r="AN218" s="28">
        <v>1.8705214713316373E-2</v>
      </c>
      <c r="AO218" s="28">
        <v>2.7866677665949673E-2</v>
      </c>
      <c r="AP218" s="28">
        <v>1.1665845619713362E-2</v>
      </c>
      <c r="AQ218" s="28">
        <v>0.25253860521982679</v>
      </c>
      <c r="AR218" s="28">
        <v>1.3829836145670427E-2</v>
      </c>
      <c r="AS218" s="28">
        <v>1.3232842626758676E-18</v>
      </c>
      <c r="AT218" s="28">
        <v>9.7873538861101131E-2</v>
      </c>
      <c r="AU218" s="28">
        <v>4.0983708706147377E-2</v>
      </c>
      <c r="AV218" s="28">
        <v>4.6002011450275776E-3</v>
      </c>
      <c r="AW218" s="28">
        <v>7.6544367721505359E-3</v>
      </c>
      <c r="AX218" s="28">
        <v>4.9836756504123454E-3</v>
      </c>
      <c r="AY218" s="28">
        <v>8.352251399968506E-3</v>
      </c>
      <c r="AZ218" s="28">
        <v>1.5576138544389413E-3</v>
      </c>
      <c r="BA218" s="28">
        <v>4.8410837582118678E-3</v>
      </c>
      <c r="BB218" s="28">
        <v>0.50741626340492507</v>
      </c>
      <c r="BC218" s="24">
        <v>87</v>
      </c>
      <c r="BD218" s="29">
        <v>43</v>
      </c>
      <c r="BE218" s="30">
        <f t="shared" si="68"/>
        <v>1.0539842288931307</v>
      </c>
      <c r="BF218" s="30">
        <v>0.90989519531781671</v>
      </c>
      <c r="BG218" s="30">
        <f t="shared" si="69"/>
        <v>1.0705120791435037</v>
      </c>
      <c r="BH218" s="31">
        <f t="shared" si="70"/>
        <v>23.86431803488783</v>
      </c>
      <c r="BI218" s="32">
        <f t="shared" si="71"/>
        <v>920.64038806341318</v>
      </c>
      <c r="BJ218" s="33">
        <f t="shared" si="72"/>
        <v>0.59656993212052101</v>
      </c>
      <c r="BK218" s="33">
        <f t="shared" si="73"/>
        <v>0.62877529988687464</v>
      </c>
      <c r="BL218" s="15"/>
    </row>
    <row r="219" spans="1:64" x14ac:dyDescent="0.3">
      <c r="A219" s="16" t="s">
        <v>16</v>
      </c>
      <c r="B219" s="17">
        <v>40634</v>
      </c>
      <c r="C219" s="15">
        <v>76980</v>
      </c>
      <c r="D219" s="18">
        <v>0.3</v>
      </c>
      <c r="E219" s="19">
        <v>0.3</v>
      </c>
      <c r="F219" s="20">
        <v>52.5</v>
      </c>
      <c r="G219" s="21">
        <v>52</v>
      </c>
      <c r="H219" s="21">
        <v>514</v>
      </c>
      <c r="I219" s="21">
        <v>81</v>
      </c>
      <c r="J219" s="21">
        <v>2040</v>
      </c>
      <c r="K219" s="21">
        <v>52.5</v>
      </c>
      <c r="L219" s="21">
        <v>508</v>
      </c>
      <c r="M219" s="21">
        <v>81</v>
      </c>
      <c r="N219" s="21">
        <v>2100</v>
      </c>
      <c r="O219" s="22">
        <v>52</v>
      </c>
      <c r="P219" s="22">
        <v>2040</v>
      </c>
      <c r="Q219" s="23" t="s">
        <v>23</v>
      </c>
      <c r="R219" s="22">
        <v>2.2000000000000002</v>
      </c>
      <c r="S219" s="25">
        <v>10886.433333333332</v>
      </c>
      <c r="T219" s="26">
        <v>25.400666666666659</v>
      </c>
      <c r="U219" s="26">
        <v>19.510999999999999</v>
      </c>
      <c r="V219" s="26">
        <v>23.943333333333335</v>
      </c>
      <c r="W219" s="26">
        <v>22.329000000000008</v>
      </c>
      <c r="X219" s="26">
        <v>1.6143333333333325</v>
      </c>
      <c r="Y219" s="26">
        <v>1.7493333333333334</v>
      </c>
      <c r="Z219" s="26">
        <v>0.96566666666666667</v>
      </c>
      <c r="AA219" s="26">
        <v>5.099999999999996E-3</v>
      </c>
      <c r="AB219" s="26">
        <v>4.8179266666666667</v>
      </c>
      <c r="AC219" s="26">
        <v>0.19398666666666664</v>
      </c>
      <c r="AD219" s="26">
        <v>7.6139033333333357</v>
      </c>
      <c r="AE219" s="26">
        <v>7.1005633333333344</v>
      </c>
      <c r="AF219" s="27">
        <v>99.86741333333336</v>
      </c>
      <c r="AG219" s="26">
        <v>0.42273333333333352</v>
      </c>
      <c r="AH219" s="26">
        <v>2.0380333333333329</v>
      </c>
      <c r="AI219" s="26">
        <v>8.0254899999999996</v>
      </c>
      <c r="AJ219" s="25">
        <v>3244</v>
      </c>
      <c r="AK219" s="28">
        <v>23.339596860562526</v>
      </c>
      <c r="AL219" s="28">
        <v>0.55996264243238913</v>
      </c>
      <c r="AM219" s="28">
        <v>9.2288901712556538E-3</v>
      </c>
      <c r="AN219" s="28">
        <v>0.18979722997401732</v>
      </c>
      <c r="AO219" s="28">
        <v>0.15912151071509584</v>
      </c>
      <c r="AP219" s="28">
        <v>3.7295033720723195E-2</v>
      </c>
      <c r="AQ219" s="28">
        <v>1.1724814044061263E-2</v>
      </c>
      <c r="AR219" s="28">
        <v>1.924135871131432E-2</v>
      </c>
      <c r="AS219" s="28">
        <v>4.4109475422528916E-18</v>
      </c>
      <c r="AT219" s="28">
        <v>0.11511758885752185</v>
      </c>
      <c r="AU219" s="28">
        <v>1.6128221855799428E-3</v>
      </c>
      <c r="AV219" s="28">
        <v>4.9133523097311262E-2</v>
      </c>
      <c r="AW219" s="28">
        <v>3.9803434987216904E-2</v>
      </c>
      <c r="AX219" s="28">
        <v>2.8200921155579115E-3</v>
      </c>
      <c r="AY219" s="28">
        <v>8.4968283467434496E-3</v>
      </c>
      <c r="AZ219" s="28">
        <v>2.1070216491258921E-3</v>
      </c>
      <c r="BA219" s="28">
        <v>5.1802072585350599E-2</v>
      </c>
      <c r="BB219" s="28">
        <v>0</v>
      </c>
      <c r="BC219" s="24">
        <v>87</v>
      </c>
      <c r="BD219" s="29">
        <v>43</v>
      </c>
      <c r="BE219" s="30">
        <f t="shared" si="68"/>
        <v>1.0539842288931307</v>
      </c>
      <c r="BF219" s="30">
        <v>0.90989519531781671</v>
      </c>
      <c r="BG219" s="30">
        <f t="shared" si="69"/>
        <v>1.0705120791435037</v>
      </c>
      <c r="BH219" s="31">
        <f t="shared" si="70"/>
        <v>50.650797461802739</v>
      </c>
      <c r="BI219" s="32">
        <f t="shared" si="71"/>
        <v>2183.8446414527475</v>
      </c>
      <c r="BJ219" s="33">
        <f t="shared" si="72"/>
        <v>0.76265551550568111</v>
      </c>
      <c r="BK219" s="33">
        <f t="shared" si="73"/>
        <v>0.80382688542134839</v>
      </c>
      <c r="BL219" s="15"/>
    </row>
    <row r="220" spans="1:64" x14ac:dyDescent="0.3">
      <c r="A220" s="16" t="s">
        <v>16</v>
      </c>
      <c r="B220" s="17">
        <v>40634</v>
      </c>
      <c r="C220" s="15">
        <v>76680</v>
      </c>
      <c r="D220" s="18">
        <v>0.65</v>
      </c>
      <c r="E220" s="19">
        <v>0.65</v>
      </c>
      <c r="F220" s="20">
        <v>74.099999999999994</v>
      </c>
      <c r="G220" s="21">
        <v>74</v>
      </c>
      <c r="H220" s="21">
        <v>654</v>
      </c>
      <c r="I220" s="21">
        <v>91</v>
      </c>
      <c r="J220" s="21">
        <v>4400</v>
      </c>
      <c r="K220" s="21">
        <v>74</v>
      </c>
      <c r="L220" s="21">
        <v>648</v>
      </c>
      <c r="M220" s="21">
        <v>91</v>
      </c>
      <c r="N220" s="21">
        <v>4300</v>
      </c>
      <c r="O220" s="22">
        <v>74</v>
      </c>
      <c r="P220" s="22">
        <v>4400</v>
      </c>
      <c r="Q220" s="23" t="s">
        <v>23</v>
      </c>
      <c r="R220" s="22">
        <v>2.2000000000000002</v>
      </c>
      <c r="S220" s="25">
        <v>22398.966666666667</v>
      </c>
      <c r="T220" s="26">
        <v>12.022999999999994</v>
      </c>
      <c r="U220" s="26">
        <v>17.965666666666667</v>
      </c>
      <c r="V220" s="26">
        <v>77.313666666666677</v>
      </c>
      <c r="W220" s="26">
        <v>71.666333333333327</v>
      </c>
      <c r="X220" s="26">
        <v>5.6473333333333331</v>
      </c>
      <c r="Y220" s="26">
        <v>1.5829999999999997</v>
      </c>
      <c r="Z220" s="26">
        <v>2.1240000000000001</v>
      </c>
      <c r="AA220" s="26">
        <v>1.0523333333333336E-2</v>
      </c>
      <c r="AB220" s="26">
        <v>1.0934166666666667</v>
      </c>
      <c r="AC220" s="26">
        <v>8.5089999999999985E-2</v>
      </c>
      <c r="AD220" s="26">
        <v>11.917043333333332</v>
      </c>
      <c r="AE220" s="26">
        <v>11.046566666666669</v>
      </c>
      <c r="AF220" s="27">
        <v>99.965799999999987</v>
      </c>
      <c r="AG220" s="26">
        <v>0.45073666666666667</v>
      </c>
      <c r="AH220" s="26">
        <v>3.0896300000000001</v>
      </c>
      <c r="AI220" s="26">
        <v>12.561240000000003</v>
      </c>
      <c r="AJ220" s="25">
        <v>3200.9</v>
      </c>
      <c r="AK220" s="28">
        <v>63.438530298662499</v>
      </c>
      <c r="AL220" s="28">
        <v>0.21979849706144486</v>
      </c>
      <c r="AM220" s="28">
        <v>8.1720015415684896E-3</v>
      </c>
      <c r="AN220" s="28">
        <v>0.24132512528113126</v>
      </c>
      <c r="AO220" s="28">
        <v>0.24951654403491463</v>
      </c>
      <c r="AP220" s="28">
        <v>2.0998084203800282E-2</v>
      </c>
      <c r="AQ220" s="28">
        <v>2.9142929585537311E-2</v>
      </c>
      <c r="AR220" s="28">
        <v>3.7194734517967329E-2</v>
      </c>
      <c r="AS220" s="28">
        <v>4.3018306715207391E-5</v>
      </c>
      <c r="AT220" s="28">
        <v>2.0980024708794041E-2</v>
      </c>
      <c r="AU220" s="28">
        <v>1.5625686191829045E-3</v>
      </c>
      <c r="AV220" s="28">
        <v>3.3857802883411649E-2</v>
      </c>
      <c r="AW220" s="28">
        <v>3.3666245587443147E-2</v>
      </c>
      <c r="AX220" s="28">
        <v>5.6629467167996909E-4</v>
      </c>
      <c r="AY220" s="28">
        <v>7.5605821402092155E-3</v>
      </c>
      <c r="AZ220" s="28">
        <v>5.7236442454328103E-3</v>
      </c>
      <c r="BA220" s="28">
        <v>3.5685383852351212E-2</v>
      </c>
      <c r="BB220" s="28">
        <v>0.30512857662936482</v>
      </c>
      <c r="BC220" s="24">
        <v>87</v>
      </c>
      <c r="BD220" s="29">
        <v>44</v>
      </c>
      <c r="BE220" s="30">
        <f t="shared" si="68"/>
        <v>1.0539842288931307</v>
      </c>
      <c r="BF220" s="30">
        <v>0.90989519531781671</v>
      </c>
      <c r="BG220" s="30">
        <f t="shared" si="69"/>
        <v>1.0705120791435037</v>
      </c>
      <c r="BH220" s="31">
        <f t="shared" si="70"/>
        <v>72.079981003334666</v>
      </c>
      <c r="BI220" s="32">
        <f t="shared" si="71"/>
        <v>4710.2531482314162</v>
      </c>
      <c r="BJ220" s="33">
        <f t="shared" si="72"/>
        <v>0.88843675422903035</v>
      </c>
      <c r="BK220" s="33">
        <f t="shared" si="73"/>
        <v>0.93639832732640038</v>
      </c>
      <c r="BL220" s="15"/>
    </row>
    <row r="221" spans="1:64" x14ac:dyDescent="0.3">
      <c r="A221" s="16" t="s">
        <v>16</v>
      </c>
      <c r="B221" s="17">
        <v>40634</v>
      </c>
      <c r="C221" s="15"/>
      <c r="D221" s="18">
        <v>0.85</v>
      </c>
      <c r="E221" s="19">
        <v>0.85</v>
      </c>
      <c r="F221" s="20">
        <v>82.7</v>
      </c>
      <c r="G221" s="21">
        <v>83</v>
      </c>
      <c r="H221" s="21">
        <v>755</v>
      </c>
      <c r="I221" s="21">
        <v>95</v>
      </c>
      <c r="J221" s="21">
        <v>5800</v>
      </c>
      <c r="K221" s="21">
        <v>83</v>
      </c>
      <c r="L221" s="21">
        <v>753</v>
      </c>
      <c r="M221" s="21">
        <v>97</v>
      </c>
      <c r="N221" s="21">
        <v>6000</v>
      </c>
      <c r="O221" s="22">
        <v>83</v>
      </c>
      <c r="P221" s="22">
        <v>5800</v>
      </c>
      <c r="Q221" s="23" t="s">
        <v>23</v>
      </c>
      <c r="R221" s="22">
        <v>2.2000000000000002</v>
      </c>
      <c r="S221" s="25">
        <v>31924.233333333334</v>
      </c>
      <c r="T221" s="26">
        <v>19.081333333333337</v>
      </c>
      <c r="U221" s="26">
        <v>16.654333333333334</v>
      </c>
      <c r="V221" s="26">
        <v>133.52666666666667</v>
      </c>
      <c r="W221" s="26">
        <v>123.97000000000001</v>
      </c>
      <c r="X221" s="26">
        <v>9.5566666666666631</v>
      </c>
      <c r="Y221" s="26">
        <v>1.8343333333333334</v>
      </c>
      <c r="Z221" s="26">
        <v>3.0123333333333329</v>
      </c>
      <c r="AA221" s="26">
        <v>1.4993333333333343E-2</v>
      </c>
      <c r="AB221" s="26">
        <v>1.2123166666666667</v>
      </c>
      <c r="AC221" s="26">
        <v>6.9493333333333351E-2</v>
      </c>
      <c r="AD221" s="26">
        <v>14.505343333333332</v>
      </c>
      <c r="AE221" s="26">
        <v>13.467169999999994</v>
      </c>
      <c r="AF221" s="27">
        <v>99.964570000000009</v>
      </c>
      <c r="AG221" s="26">
        <v>0.4505633333333332</v>
      </c>
      <c r="AH221" s="26">
        <v>3.9443499999999996</v>
      </c>
      <c r="AI221" s="26">
        <v>15.289450000000004</v>
      </c>
      <c r="AJ221" s="25">
        <v>3186.8333333333335</v>
      </c>
      <c r="AK221" s="28">
        <v>212.09166582537441</v>
      </c>
      <c r="AL221" s="28">
        <v>0.29698175182891939</v>
      </c>
      <c r="AM221" s="28">
        <v>3.4708970651377215E-2</v>
      </c>
      <c r="AN221" s="28">
        <v>1.5110930808041303</v>
      </c>
      <c r="AO221" s="28">
        <v>1.4149814181783122</v>
      </c>
      <c r="AP221" s="28">
        <v>0.10726484571635815</v>
      </c>
      <c r="AQ221" s="28">
        <v>5.8937917853618592E-2</v>
      </c>
      <c r="AR221" s="28">
        <v>3.5202207349807606E-2</v>
      </c>
      <c r="AS221" s="28">
        <v>1.0482607379429247E-4</v>
      </c>
      <c r="AT221" s="28">
        <v>1.8034145455187237E-2</v>
      </c>
      <c r="AU221" s="28">
        <v>1.8038146042309283E-3</v>
      </c>
      <c r="AV221" s="28">
        <v>7.3413950019538363E-2</v>
      </c>
      <c r="AW221" s="28">
        <v>6.9072486413262496E-2</v>
      </c>
      <c r="AX221" s="28">
        <v>4.3640379909177862E-4</v>
      </c>
      <c r="AY221" s="28">
        <v>4.3854369760907954E-3</v>
      </c>
      <c r="AZ221" s="28">
        <v>1.885283752538652E-2</v>
      </c>
      <c r="BA221" s="28">
        <v>7.7381681651230577E-2</v>
      </c>
      <c r="BB221" s="28">
        <v>0.37904902178945149</v>
      </c>
      <c r="BC221" s="24">
        <v>87</v>
      </c>
      <c r="BD221" s="29">
        <v>44</v>
      </c>
      <c r="BE221" s="30">
        <f t="shared" si="68"/>
        <v>1.0539842288931307</v>
      </c>
      <c r="BF221" s="30">
        <v>0.90989519531781671</v>
      </c>
      <c r="BG221" s="30">
        <f t="shared" si="69"/>
        <v>1.0705120791435037</v>
      </c>
      <c r="BH221" s="31">
        <f t="shared" si="70"/>
        <v>80.846465179415915</v>
      </c>
      <c r="BI221" s="32">
        <f t="shared" si="71"/>
        <v>6208.9700590323209</v>
      </c>
      <c r="BJ221" s="33">
        <f t="shared" si="72"/>
        <v>0.94412103213941378</v>
      </c>
      <c r="BK221" s="33">
        <f t="shared" si="73"/>
        <v>0.99508867804124668</v>
      </c>
      <c r="BL221" s="15"/>
    </row>
    <row r="222" spans="1:64" x14ac:dyDescent="0.3">
      <c r="A222" s="16" t="s">
        <v>16</v>
      </c>
      <c r="B222" s="17">
        <v>40634</v>
      </c>
      <c r="C222" s="15">
        <v>76320</v>
      </c>
      <c r="D222" s="18">
        <v>1</v>
      </c>
      <c r="E222" s="19">
        <v>1</v>
      </c>
      <c r="F222" s="20">
        <v>88.5</v>
      </c>
      <c r="G222" s="21">
        <v>87.5</v>
      </c>
      <c r="H222" s="21">
        <v>800</v>
      </c>
      <c r="I222" s="21">
        <v>99</v>
      </c>
      <c r="J222" s="21">
        <v>6850</v>
      </c>
      <c r="K222" s="21">
        <v>87.5</v>
      </c>
      <c r="L222" s="21">
        <v>805</v>
      </c>
      <c r="M222" s="21">
        <v>99</v>
      </c>
      <c r="N222" s="21">
        <v>7100</v>
      </c>
      <c r="O222" s="22">
        <v>87.5</v>
      </c>
      <c r="P222" s="22">
        <v>6850</v>
      </c>
      <c r="Q222" s="23" t="s">
        <v>23</v>
      </c>
      <c r="R222" s="22">
        <v>2.2000000000000002</v>
      </c>
      <c r="S222" s="25">
        <v>38187.73333333333</v>
      </c>
      <c r="T222" s="26">
        <v>30.503666666666668</v>
      </c>
      <c r="U222" s="26">
        <v>15.820333333333327</v>
      </c>
      <c r="V222" s="26">
        <v>183.86999999999998</v>
      </c>
      <c r="W222" s="26">
        <v>172.11333333333334</v>
      </c>
      <c r="X222" s="26">
        <v>11.756666666666664</v>
      </c>
      <c r="Y222" s="26">
        <v>2.5820000000000003</v>
      </c>
      <c r="Z222" s="26">
        <v>3.386000000000001</v>
      </c>
      <c r="AA222" s="26">
        <v>1.7923333333333347E-2</v>
      </c>
      <c r="AB222" s="26">
        <v>1.617116666666667</v>
      </c>
      <c r="AC222" s="26">
        <v>8.2086666666666655E-2</v>
      </c>
      <c r="AD222" s="26">
        <v>16.76408</v>
      </c>
      <c r="AE222" s="26">
        <v>15.692143333333329</v>
      </c>
      <c r="AF222" s="27">
        <v>99.953803333333354</v>
      </c>
      <c r="AG222" s="26">
        <v>0.42508000000000007</v>
      </c>
      <c r="AH222" s="26">
        <v>4.4987466666666673</v>
      </c>
      <c r="AI222" s="26">
        <v>17.670279999999998</v>
      </c>
      <c r="AJ222" s="25">
        <v>3181</v>
      </c>
      <c r="AK222" s="28">
        <v>97.413775608129853</v>
      </c>
      <c r="AL222" s="28">
        <v>0.49410653139581262</v>
      </c>
      <c r="AM222" s="28">
        <v>1.0980651740387409E-2</v>
      </c>
      <c r="AN222" s="28">
        <v>0.67320642937296038</v>
      </c>
      <c r="AO222" s="28">
        <v>0.77403258121330076</v>
      </c>
      <c r="AP222" s="28">
        <v>0.13047217521677457</v>
      </c>
      <c r="AQ222" s="28">
        <v>9.3122092641486492E-2</v>
      </c>
      <c r="AR222" s="28">
        <v>5.980427847681459E-2</v>
      </c>
      <c r="AS222" s="28">
        <v>5.6832077715593191E-5</v>
      </c>
      <c r="AT222" s="28">
        <v>2.2882082786400339E-2</v>
      </c>
      <c r="AU222" s="28">
        <v>2.7520191124703877E-3</v>
      </c>
      <c r="AV222" s="28">
        <v>3.0644878066719901E-2</v>
      </c>
      <c r="AW222" s="28">
        <v>3.7168977455096459E-2</v>
      </c>
      <c r="AX222" s="28">
        <v>7.7792089542615313E-4</v>
      </c>
      <c r="AY222" s="28">
        <v>8.4201482499849239E-3</v>
      </c>
      <c r="AZ222" s="28">
        <v>8.5954572337641772E-3</v>
      </c>
      <c r="BA222" s="28">
        <v>3.2299902850286458E-2</v>
      </c>
      <c r="BB222" s="28">
        <v>0</v>
      </c>
      <c r="BC222" s="24">
        <v>87</v>
      </c>
      <c r="BD222" s="29">
        <v>44</v>
      </c>
      <c r="BE222" s="30">
        <f t="shared" si="68"/>
        <v>1.0539842288931307</v>
      </c>
      <c r="BF222" s="30">
        <v>0.90989519531781671</v>
      </c>
      <c r="BG222" s="30">
        <f t="shared" si="69"/>
        <v>1.0705120791435037</v>
      </c>
      <c r="BH222" s="31">
        <f t="shared" si="70"/>
        <v>85.229707267456533</v>
      </c>
      <c r="BI222" s="32">
        <f t="shared" si="71"/>
        <v>7333.0077421329997</v>
      </c>
      <c r="BJ222" s="33">
        <f t="shared" si="72"/>
        <v>0.97368247776883199</v>
      </c>
      <c r="BK222" s="33">
        <f t="shared" si="73"/>
        <v>1.0262459755179352</v>
      </c>
      <c r="BL222" s="15"/>
    </row>
    <row r="223" spans="1:64" x14ac:dyDescent="0.3">
      <c r="A223" s="16" t="s">
        <v>16</v>
      </c>
      <c r="B223" s="17">
        <v>40634</v>
      </c>
      <c r="C223" s="15"/>
      <c r="D223" s="18">
        <v>1</v>
      </c>
      <c r="E223" s="19">
        <v>1</v>
      </c>
      <c r="F223" s="20">
        <v>88.5</v>
      </c>
      <c r="G223" s="21">
        <v>87.5</v>
      </c>
      <c r="H223" s="21">
        <v>800</v>
      </c>
      <c r="I223" s="21">
        <v>99</v>
      </c>
      <c r="J223" s="21">
        <v>6850</v>
      </c>
      <c r="K223" s="21">
        <v>87.5</v>
      </c>
      <c r="L223" s="21">
        <v>805</v>
      </c>
      <c r="M223" s="21">
        <v>99</v>
      </c>
      <c r="N223" s="21">
        <v>7100</v>
      </c>
      <c r="O223" s="22">
        <v>87.5</v>
      </c>
      <c r="P223" s="22">
        <v>6850</v>
      </c>
      <c r="Q223" s="23" t="s">
        <v>23</v>
      </c>
      <c r="R223" s="22">
        <v>2.2000000000000002</v>
      </c>
      <c r="S223" s="25">
        <v>38050.166666666664</v>
      </c>
      <c r="T223" s="26">
        <v>29.521666666666661</v>
      </c>
      <c r="U223" s="26">
        <v>15.840333333333335</v>
      </c>
      <c r="V223" s="26">
        <v>182.83333333333331</v>
      </c>
      <c r="W223" s="26">
        <v>170.88000000000002</v>
      </c>
      <c r="X223" s="26">
        <v>11.95333333333334</v>
      </c>
      <c r="Y223" s="26">
        <v>2.387666666666667</v>
      </c>
      <c r="Z223" s="26">
        <v>3.4656666666666665</v>
      </c>
      <c r="AA223" s="26">
        <v>1.7860000000000004E-2</v>
      </c>
      <c r="AB223" s="26">
        <v>1.5707899999999995</v>
      </c>
      <c r="AC223" s="26">
        <v>7.6183333333333339E-2</v>
      </c>
      <c r="AD223" s="26">
        <v>16.728680000000004</v>
      </c>
      <c r="AE223" s="26">
        <v>15.634976666666669</v>
      </c>
      <c r="AF223" s="27">
        <v>99.955476666666698</v>
      </c>
      <c r="AG223" s="26">
        <v>0.4366066666666667</v>
      </c>
      <c r="AH223" s="26">
        <v>4.4865933333333334</v>
      </c>
      <c r="AI223" s="26">
        <v>17.632960000000001</v>
      </c>
      <c r="AJ223" s="25">
        <v>3181</v>
      </c>
      <c r="AK223" s="28">
        <v>112.84199613559807</v>
      </c>
      <c r="AL223" s="28">
        <v>0.4747782301418968</v>
      </c>
      <c r="AM223" s="28">
        <v>1.2452207485597132E-2</v>
      </c>
      <c r="AN223" s="28">
        <v>0.72887884303391692</v>
      </c>
      <c r="AO223" s="28">
        <v>0.68400443635729513</v>
      </c>
      <c r="AP223" s="28">
        <v>0.10080138659874582</v>
      </c>
      <c r="AQ223" s="28">
        <v>7.4726320587211112E-2</v>
      </c>
      <c r="AR223" s="28">
        <v>3.7754500378770338E-2</v>
      </c>
      <c r="AS223" s="28">
        <v>5.6324184797504262E-5</v>
      </c>
      <c r="AT223" s="28">
        <v>2.3040090247668076E-2</v>
      </c>
      <c r="AU223" s="28">
        <v>2.3854564131106171E-3</v>
      </c>
      <c r="AV223" s="28">
        <v>2.7936151340586038E-2</v>
      </c>
      <c r="AW223" s="28">
        <v>2.6754989007316252E-2</v>
      </c>
      <c r="AX223" s="28">
        <v>7.0890071934419298E-4</v>
      </c>
      <c r="AY223" s="28">
        <v>4.8849475579250757E-3</v>
      </c>
      <c r="AZ223" s="28">
        <v>9.9279102684729729E-3</v>
      </c>
      <c r="BA223" s="28">
        <v>2.944848921831799E-2</v>
      </c>
      <c r="BB223" s="28">
        <v>0</v>
      </c>
      <c r="BC223" s="24">
        <v>87</v>
      </c>
      <c r="BD223" s="29">
        <v>44</v>
      </c>
      <c r="BE223" s="30">
        <f t="shared" si="68"/>
        <v>1.0539842288931307</v>
      </c>
      <c r="BF223" s="30">
        <v>0.90989519531781671</v>
      </c>
      <c r="BG223" s="30">
        <f t="shared" si="69"/>
        <v>1.0705120791435037</v>
      </c>
      <c r="BH223" s="31">
        <f t="shared" si="70"/>
        <v>85.229707267456533</v>
      </c>
      <c r="BI223" s="32">
        <f t="shared" si="71"/>
        <v>7333.0077421329997</v>
      </c>
      <c r="BJ223" s="33">
        <f t="shared" si="72"/>
        <v>0.97368247776883199</v>
      </c>
      <c r="BK223" s="33">
        <f t="shared" si="73"/>
        <v>1.0262459755179352</v>
      </c>
      <c r="BL223" s="15"/>
    </row>
    <row r="224" spans="1:64" x14ac:dyDescent="0.3">
      <c r="A224" s="16"/>
      <c r="B224" s="17"/>
      <c r="C224" s="15"/>
      <c r="D224" s="18"/>
      <c r="E224" s="19"/>
      <c r="F224" s="20"/>
      <c r="G224" s="21"/>
      <c r="H224" s="21"/>
      <c r="I224" s="21"/>
      <c r="J224" s="21"/>
      <c r="K224" s="21"/>
      <c r="L224" s="21"/>
      <c r="M224" s="21"/>
      <c r="N224" s="21"/>
      <c r="O224" s="22"/>
      <c r="P224" s="22"/>
      <c r="Q224" s="23"/>
      <c r="R224" s="22"/>
      <c r="S224" s="25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7"/>
      <c r="AG224" s="26"/>
      <c r="AH224" s="26"/>
      <c r="AI224" s="26"/>
      <c r="AJ224" s="25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4"/>
      <c r="BD224" s="29"/>
      <c r="BE224" s="30"/>
      <c r="BF224" s="30"/>
      <c r="BG224" s="30"/>
      <c r="BH224" s="31"/>
      <c r="BI224" s="32"/>
      <c r="BJ224" s="33"/>
      <c r="BK224" s="33"/>
      <c r="BL224" s="15"/>
    </row>
    <row r="225" spans="1:64" x14ac:dyDescent="0.3">
      <c r="A225" s="34" t="s">
        <v>29</v>
      </c>
      <c r="B225" s="35">
        <v>40632</v>
      </c>
      <c r="C225" s="15"/>
      <c r="D225" s="36">
        <v>7.0000000000000007E-2</v>
      </c>
      <c r="E225" s="37">
        <v>7.0000000000000007E-2</v>
      </c>
      <c r="F225" s="38">
        <v>25</v>
      </c>
      <c r="G225" s="39">
        <v>25</v>
      </c>
      <c r="H225" s="39">
        <v>458</v>
      </c>
      <c r="I225" s="39">
        <v>65</v>
      </c>
      <c r="J225" s="39">
        <v>890</v>
      </c>
      <c r="K225" s="39">
        <v>25</v>
      </c>
      <c r="L225" s="39">
        <v>459</v>
      </c>
      <c r="M225" s="39">
        <v>65</v>
      </c>
      <c r="N225" s="39">
        <v>880</v>
      </c>
      <c r="O225" s="40">
        <f>IF(R225&lt;&gt;"",IF(R225&lt;1,G225,K225),"")</f>
        <v>25</v>
      </c>
      <c r="P225" s="40">
        <f>IF(R225&lt;&gt;"",IF(R225&lt;1,J225,N225),"")</f>
        <v>880</v>
      </c>
      <c r="Q225" s="41" t="s">
        <v>23</v>
      </c>
      <c r="R225" s="40">
        <v>4.5</v>
      </c>
      <c r="S225" s="42">
        <v>23720.533333333333</v>
      </c>
      <c r="T225" s="43">
        <v>593.85733333333326</v>
      </c>
      <c r="U225" s="43">
        <v>18.189333333333327</v>
      </c>
      <c r="V225" s="43">
        <v>20.186666666666671</v>
      </c>
      <c r="W225" s="43">
        <v>15.51333333333333</v>
      </c>
      <c r="X225" s="43">
        <v>4.6733333333333329</v>
      </c>
      <c r="Y225" s="43">
        <v>92.833666666666659</v>
      </c>
      <c r="Z225" s="43">
        <v>1.7506666666666664</v>
      </c>
      <c r="AA225" s="43">
        <v>1.1470000000000003E-2</v>
      </c>
      <c r="AB225" s="43">
        <v>49.532913333333326</v>
      </c>
      <c r="AC225" s="43">
        <v>4.583546666666666</v>
      </c>
      <c r="AD225" s="43">
        <v>2.8583399999999997</v>
      </c>
      <c r="AE225" s="43">
        <v>2.1965999999999997</v>
      </c>
      <c r="AF225" s="44">
        <v>98.378029999999995</v>
      </c>
      <c r="AG225" s="43">
        <v>0.34117999999999998</v>
      </c>
      <c r="AH225" s="43">
        <v>3.2519033333333329</v>
      </c>
      <c r="AI225" s="43">
        <v>3.0128300000000001</v>
      </c>
      <c r="AJ225" s="42">
        <v>3108.3333333333335</v>
      </c>
      <c r="AK225" s="45">
        <v>128.14424343861225</v>
      </c>
      <c r="AL225" s="45">
        <v>1.7341915205878502</v>
      </c>
      <c r="AM225" s="45">
        <v>1.7207322686082941E-2</v>
      </c>
      <c r="AN225" s="45">
        <v>0.16553639735874451</v>
      </c>
      <c r="AO225" s="45">
        <v>9.7320421124325304E-2</v>
      </c>
      <c r="AP225" s="45">
        <v>8.6834497091057575E-2</v>
      </c>
      <c r="AQ225" s="45">
        <v>4.2405623271655539</v>
      </c>
      <c r="AR225" s="45">
        <v>2.4485510611074842E-2</v>
      </c>
      <c r="AS225" s="45">
        <v>6.5125872818295311E-5</v>
      </c>
      <c r="AT225" s="45">
        <v>0.34712600388828985</v>
      </c>
      <c r="AU225" s="45">
        <v>0.20529381590924678</v>
      </c>
      <c r="AV225" s="45">
        <v>2.4294949099023366E-2</v>
      </c>
      <c r="AW225" s="45">
        <v>1.4396910588135138E-2</v>
      </c>
      <c r="AX225" s="45">
        <v>2.3662179192497575E-2</v>
      </c>
      <c r="AY225" s="45">
        <v>4.7859276476223366E-3</v>
      </c>
      <c r="AZ225" s="45">
        <v>1.1419598499293103E-2</v>
      </c>
      <c r="BA225" s="45">
        <v>2.5614424142227539E-2</v>
      </c>
      <c r="BB225" s="45">
        <v>0.80229555708575384</v>
      </c>
      <c r="BC225" s="24">
        <v>76</v>
      </c>
      <c r="BD225" s="29">
        <v>41</v>
      </c>
      <c r="BE225" s="30">
        <f>IF(BC225&lt;&gt;"",(459.67+BC225)/518.67,"")</f>
        <v>1.0327761389708294</v>
      </c>
      <c r="BF225" s="30">
        <v>0.92010344358241447</v>
      </c>
      <c r="BG225" s="30">
        <f>IF(BF225&lt;&gt;"",1/(BF225*SQRT(BE225)),"")</f>
        <v>1.0694494122664122</v>
      </c>
      <c r="BH225" s="31">
        <f>IF(BC225&lt;&gt;"",O225/SQRT(BE225),"")</f>
        <v>24.600102174087876</v>
      </c>
      <c r="BI225" s="32">
        <f>IF(BC225&lt;&gt;"",P225*BG225,"")</f>
        <v>941.11548279444276</v>
      </c>
      <c r="BJ225" s="33">
        <f>IF(BC225&lt;&gt;"",0.4054+0.009348*BH225-0.0000656*BH225^2+0.0000004007*BH225^3,"")</f>
        <v>0.60162819893713693</v>
      </c>
      <c r="BK225" s="33">
        <f>IF(BC225&lt;&gt;"",BJ225*BE225,"")</f>
        <v>0.62134724839427036</v>
      </c>
      <c r="BL225" s="15"/>
    </row>
    <row r="226" spans="1:64" x14ac:dyDescent="0.3">
      <c r="A226" s="34" t="s">
        <v>29</v>
      </c>
      <c r="B226" s="35">
        <v>40632</v>
      </c>
      <c r="C226" s="15"/>
      <c r="D226" s="36">
        <v>7.0000000000000007E-2</v>
      </c>
      <c r="E226" s="37">
        <v>7.0000000000000007E-2</v>
      </c>
      <c r="F226" s="38">
        <v>25</v>
      </c>
      <c r="G226" s="39">
        <v>25</v>
      </c>
      <c r="H226" s="39">
        <v>458</v>
      </c>
      <c r="I226" s="39">
        <v>65</v>
      </c>
      <c r="J226" s="39">
        <v>890</v>
      </c>
      <c r="K226" s="39">
        <v>25</v>
      </c>
      <c r="L226" s="39">
        <v>459</v>
      </c>
      <c r="M226" s="39">
        <v>65</v>
      </c>
      <c r="N226" s="39">
        <v>880</v>
      </c>
      <c r="O226" s="40">
        <f>IF(R226&lt;&gt;"",IF(R226&lt;1,G226,K226),"")</f>
        <v>25</v>
      </c>
      <c r="P226" s="40">
        <f>IF(R226&lt;&gt;"",IF(R226&lt;1,J226,N226),"")</f>
        <v>880</v>
      </c>
      <c r="Q226" s="41" t="s">
        <v>23</v>
      </c>
      <c r="R226" s="40">
        <v>4.5</v>
      </c>
      <c r="S226" s="42">
        <v>24008.166666666668</v>
      </c>
      <c r="T226" s="43">
        <v>584.63333333333344</v>
      </c>
      <c r="U226" s="43">
        <v>18.133666666666667</v>
      </c>
      <c r="V226" s="43">
        <v>21.15</v>
      </c>
      <c r="W226" s="43">
        <v>15.953333333333326</v>
      </c>
      <c r="X226" s="43">
        <v>5.1966666666666663</v>
      </c>
      <c r="Y226" s="43">
        <v>83.506</v>
      </c>
      <c r="Z226" s="43">
        <v>1.7566666666666666</v>
      </c>
      <c r="AA226" s="43">
        <v>1.1599999999999997E-2</v>
      </c>
      <c r="AB226" s="43">
        <v>48.225026666666658</v>
      </c>
      <c r="AC226" s="43">
        <v>4.0786833333333332</v>
      </c>
      <c r="AD226" s="43">
        <v>2.962496666666667</v>
      </c>
      <c r="AE226" s="43">
        <v>2.2346199999999996</v>
      </c>
      <c r="AF226" s="44">
        <v>98.459223333333341</v>
      </c>
      <c r="AG226" s="43">
        <v>0.33868666666666664</v>
      </c>
      <c r="AH226" s="43">
        <v>3.2779633333333327</v>
      </c>
      <c r="AI226" s="43">
        <v>3.1226433333333339</v>
      </c>
      <c r="AJ226" s="42">
        <v>3111.4</v>
      </c>
      <c r="AK226" s="45">
        <v>137.61141776355049</v>
      </c>
      <c r="AL226" s="45">
        <v>2.8893697359656647</v>
      </c>
      <c r="AM226" s="45">
        <v>1.711690701461957E-2</v>
      </c>
      <c r="AN226" s="45">
        <v>7.7681933283232696E-2</v>
      </c>
      <c r="AO226" s="45">
        <v>5.0741626340492299E-2</v>
      </c>
      <c r="AP226" s="45">
        <v>6.6867513545937257E-2</v>
      </c>
      <c r="AQ226" s="45">
        <v>1.878681856314472</v>
      </c>
      <c r="AR226" s="45">
        <v>2.6173602565645583E-2</v>
      </c>
      <c r="AS226" s="45">
        <v>7.878385971583366E-5</v>
      </c>
      <c r="AT226" s="45">
        <v>0.30700422656361293</v>
      </c>
      <c r="AU226" s="45">
        <v>8.8530049772068964E-2</v>
      </c>
      <c r="AV226" s="45">
        <v>1.5682331004896136E-2</v>
      </c>
      <c r="AW226" s="45">
        <v>1.4952900768055347E-2</v>
      </c>
      <c r="AX226" s="45">
        <v>1.1636556053300648E-2</v>
      </c>
      <c r="AY226" s="45">
        <v>5.3163854283703408E-3</v>
      </c>
      <c r="AZ226" s="45">
        <v>1.242301766142561E-2</v>
      </c>
      <c r="BA226" s="45">
        <v>1.6528067733056602E-2</v>
      </c>
      <c r="BB226" s="45">
        <v>0.49827287912243995</v>
      </c>
      <c r="BC226" s="24">
        <v>76</v>
      </c>
      <c r="BD226" s="29">
        <v>42</v>
      </c>
      <c r="BE226" s="30">
        <f>IF(BC226&lt;&gt;"",(459.67+BC226)/518.67,"")</f>
        <v>1.0327761389708294</v>
      </c>
      <c r="BF226" s="30">
        <v>0.92010344358241447</v>
      </c>
      <c r="BG226" s="30">
        <f>IF(BF226&lt;&gt;"",1/(BF226*SQRT(BE226)),"")</f>
        <v>1.0694494122664122</v>
      </c>
      <c r="BH226" s="31">
        <f>IF(BC226&lt;&gt;"",O226/SQRT(BE226),"")</f>
        <v>24.600102174087876</v>
      </c>
      <c r="BI226" s="32">
        <f>IF(BC226&lt;&gt;"",P226*BG226,"")</f>
        <v>941.11548279444276</v>
      </c>
      <c r="BJ226" s="33">
        <f>IF(BC226&lt;&gt;"",0.4054+0.009348*BH226-0.0000656*BH226^2+0.0000004007*BH226^3,"")</f>
        <v>0.60162819893713693</v>
      </c>
      <c r="BK226" s="33">
        <f>IF(BC226&lt;&gt;"",BJ226*BE226,"")</f>
        <v>0.62134724839427036</v>
      </c>
      <c r="BL226" s="15"/>
    </row>
    <row r="227" spans="1:64" x14ac:dyDescent="0.3">
      <c r="A227" s="34" t="s">
        <v>29</v>
      </c>
      <c r="B227" s="35">
        <v>40632</v>
      </c>
      <c r="C227" s="15">
        <v>69720</v>
      </c>
      <c r="D227" s="36">
        <v>0.3</v>
      </c>
      <c r="E227" s="37">
        <v>0.3</v>
      </c>
      <c r="F227" s="38">
        <v>52.5</v>
      </c>
      <c r="G227" s="39">
        <v>51</v>
      </c>
      <c r="H227" s="39">
        <v>504</v>
      </c>
      <c r="I227" s="39">
        <v>82</v>
      </c>
      <c r="J227" s="39">
        <v>2200</v>
      </c>
      <c r="K227" s="39">
        <v>53</v>
      </c>
      <c r="L227" s="39">
        <v>495</v>
      </c>
      <c r="M227" s="39">
        <v>82</v>
      </c>
      <c r="N227" s="39">
        <v>2240</v>
      </c>
      <c r="O227" s="40">
        <f>IF(R227&lt;&gt;"",IF(R227&lt;1,G227,K227),"")</f>
        <v>53</v>
      </c>
      <c r="P227" s="40">
        <f>IF(R227&lt;&gt;"",IF(R227&lt;1,J227,N227),"")</f>
        <v>2240</v>
      </c>
      <c r="Q227" s="41" t="s">
        <v>23</v>
      </c>
      <c r="R227" s="40">
        <v>4.5</v>
      </c>
      <c r="S227" s="42">
        <v>27941.966666666667</v>
      </c>
      <c r="T227" s="43">
        <v>68.137333333333331</v>
      </c>
      <c r="U227" s="43">
        <v>17.692999999999994</v>
      </c>
      <c r="V227" s="43">
        <v>56.43333333333333</v>
      </c>
      <c r="W227" s="43">
        <v>48.843333333333348</v>
      </c>
      <c r="X227" s="43">
        <v>7.5899999999999945</v>
      </c>
      <c r="Y227" s="43">
        <v>2.3930000000000002</v>
      </c>
      <c r="Z227" s="43">
        <v>2.254666666666667</v>
      </c>
      <c r="AA227" s="43">
        <v>1.3149999999999995E-2</v>
      </c>
      <c r="AB227" s="43">
        <v>4.9439100000000007</v>
      </c>
      <c r="AC227" s="43">
        <v>0.10314666666666668</v>
      </c>
      <c r="AD227" s="43">
        <v>6.9757299999999987</v>
      </c>
      <c r="AE227" s="43">
        <v>6.0375333333333314</v>
      </c>
      <c r="AF227" s="44">
        <v>99.87354666666667</v>
      </c>
      <c r="AG227" s="43">
        <v>0.38370333333333345</v>
      </c>
      <c r="AH227" s="43">
        <v>3.5934200000000001</v>
      </c>
      <c r="AI227" s="43">
        <v>7.3528200000000004</v>
      </c>
      <c r="AJ227" s="42">
        <v>3185</v>
      </c>
      <c r="AK227" s="45">
        <v>53.024056566149127</v>
      </c>
      <c r="AL227" s="45">
        <v>0.78164694972917814</v>
      </c>
      <c r="AM227" s="45">
        <v>9.1538572988805779E-3</v>
      </c>
      <c r="AN227" s="45">
        <v>0.45963503762983715</v>
      </c>
      <c r="AO227" s="45">
        <v>0.38567749018427994</v>
      </c>
      <c r="AP227" s="45">
        <v>8.8473646963162705E-2</v>
      </c>
      <c r="AQ227" s="45">
        <v>5.2794330939099132E-2</v>
      </c>
      <c r="AR227" s="45">
        <v>3.093188660905442E-2</v>
      </c>
      <c r="AS227" s="45">
        <v>5.0854762771560478E-5</v>
      </c>
      <c r="AT227" s="45">
        <v>6.4103823921660974E-2</v>
      </c>
      <c r="AU227" s="45">
        <v>2.3823681833250576E-3</v>
      </c>
      <c r="AV227" s="45">
        <v>4.6906033359443683E-2</v>
      </c>
      <c r="AW227" s="45">
        <v>3.889858904748425E-2</v>
      </c>
      <c r="AX227" s="45">
        <v>1.6906912141511385E-3</v>
      </c>
      <c r="AY227" s="45">
        <v>5.0997284128723452E-3</v>
      </c>
      <c r="AZ227" s="45">
        <v>4.7016064752673902E-3</v>
      </c>
      <c r="BA227" s="45">
        <v>4.9444977430508054E-2</v>
      </c>
      <c r="BB227" s="45">
        <v>0</v>
      </c>
      <c r="BC227" s="24">
        <v>76</v>
      </c>
      <c r="BD227" s="29">
        <v>41</v>
      </c>
      <c r="BE227" s="30">
        <f>IF(BC227&lt;&gt;"",(459.67+BC227)/518.67,"")</f>
        <v>1.0327761389708294</v>
      </c>
      <c r="BF227" s="30">
        <v>0.92010344358241447</v>
      </c>
      <c r="BG227" s="30">
        <f>IF(BF227&lt;&gt;"",1/(BF227*SQRT(BE227)),"")</f>
        <v>1.0694494122664122</v>
      </c>
      <c r="BH227" s="31">
        <f>IF(BC227&lt;&gt;"",O227/SQRT(BE227),"")</f>
        <v>52.152216609066301</v>
      </c>
      <c r="BI227" s="32">
        <f>IF(BC227&lt;&gt;"",P227*BG227,"")</f>
        <v>2395.5666834767635</v>
      </c>
      <c r="BJ227" s="33">
        <f>IF(BC227&lt;&gt;"",0.4054+0.009348*BH227-0.0000656*BH227^2+0.0000004007*BH227^3,"")</f>
        <v>0.77133437046744024</v>
      </c>
      <c r="BK227" s="33">
        <f>IF(BC227&lt;&gt;"",BJ227*BE227,"")</f>
        <v>0.79661573298685828</v>
      </c>
      <c r="BL227" s="15"/>
    </row>
    <row r="228" spans="1:64" x14ac:dyDescent="0.3">
      <c r="A228" s="34"/>
      <c r="B228" s="35"/>
      <c r="C228" s="15"/>
      <c r="D228" s="36"/>
      <c r="E228" s="37"/>
      <c r="F228" s="38"/>
      <c r="G228" s="39"/>
      <c r="H228" s="39"/>
      <c r="I228" s="39"/>
      <c r="J228" s="39"/>
      <c r="K228" s="39"/>
      <c r="L228" s="39"/>
      <c r="M228" s="39"/>
      <c r="N228" s="39"/>
      <c r="O228" s="40"/>
      <c r="P228" s="40"/>
      <c r="Q228" s="41"/>
      <c r="R228" s="40"/>
      <c r="S228" s="42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4"/>
      <c r="AG228" s="43"/>
      <c r="AH228" s="43"/>
      <c r="AI228" s="43"/>
      <c r="AJ228" s="42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24"/>
      <c r="BD228" s="29"/>
      <c r="BE228" s="30"/>
      <c r="BF228" s="30"/>
      <c r="BG228" s="30"/>
      <c r="BH228" s="31"/>
      <c r="BI228" s="32"/>
      <c r="BJ228" s="33"/>
      <c r="BK228" s="33"/>
      <c r="BL228" s="15"/>
    </row>
    <row r="229" spans="1:64" x14ac:dyDescent="0.3">
      <c r="A229" s="34"/>
      <c r="B229" s="35"/>
      <c r="C229" s="15"/>
      <c r="D229" s="36"/>
      <c r="E229" s="37"/>
      <c r="F229" s="38"/>
      <c r="G229" s="39"/>
      <c r="H229" s="39"/>
      <c r="I229" s="39"/>
      <c r="J229" s="39"/>
      <c r="K229" s="39"/>
      <c r="L229" s="39"/>
      <c r="M229" s="39"/>
      <c r="N229" s="39"/>
      <c r="O229" s="40"/>
      <c r="P229" s="40"/>
      <c r="Q229" s="41"/>
      <c r="R229" s="40"/>
      <c r="S229" s="42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4"/>
      <c r="AG229" s="43"/>
      <c r="AH229" s="43"/>
      <c r="AI229" s="43"/>
      <c r="AJ229" s="42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24"/>
      <c r="BD229" s="29"/>
      <c r="BE229" s="30"/>
      <c r="BF229" s="30"/>
      <c r="BG229" s="30"/>
      <c r="BH229" s="31"/>
      <c r="BI229" s="32"/>
      <c r="BJ229" s="33"/>
      <c r="BK229" s="33"/>
      <c r="BL229" s="15"/>
    </row>
    <row r="230" spans="1:64" x14ac:dyDescent="0.3">
      <c r="A230" s="34" t="s">
        <v>21</v>
      </c>
      <c r="B230" s="35">
        <v>40630</v>
      </c>
      <c r="C230" s="15"/>
      <c r="D230" s="36">
        <v>7.0000000000000007E-2</v>
      </c>
      <c r="E230" s="37">
        <v>7.0000000000000007E-2</v>
      </c>
      <c r="F230" s="38">
        <v>25</v>
      </c>
      <c r="G230" s="39">
        <v>25</v>
      </c>
      <c r="H230" s="39">
        <v>455</v>
      </c>
      <c r="I230" s="39">
        <v>65</v>
      </c>
      <c r="J230" s="39">
        <v>800</v>
      </c>
      <c r="K230" s="39">
        <v>25</v>
      </c>
      <c r="L230" s="39">
        <v>465</v>
      </c>
      <c r="M230" s="39">
        <v>65</v>
      </c>
      <c r="N230" s="39">
        <v>800</v>
      </c>
      <c r="O230" s="40">
        <f>IF(R230&lt;&gt;"",IF(R230&lt;1,G230,K230),"")</f>
        <v>25</v>
      </c>
      <c r="P230" s="40">
        <f>IF(R230&lt;&gt;"",IF(R230&lt;1,J230,N230),"")</f>
        <v>800</v>
      </c>
      <c r="Q230" s="41" t="s">
        <v>30</v>
      </c>
      <c r="R230" s="40">
        <v>-6</v>
      </c>
      <c r="S230" s="42">
        <v>24100.566666666666</v>
      </c>
      <c r="T230" s="43">
        <v>625.60200000000009</v>
      </c>
      <c r="U230" s="43">
        <v>19.185999999999993</v>
      </c>
      <c r="V230" s="43">
        <v>18.676333333333329</v>
      </c>
      <c r="W230" s="43">
        <v>3.5476666666666654</v>
      </c>
      <c r="X230" s="43">
        <v>15.128666666666664</v>
      </c>
      <c r="Y230" s="43">
        <v>69.395999999999987</v>
      </c>
      <c r="Z230" s="43">
        <v>1.3596666666666664</v>
      </c>
      <c r="AA230" s="43">
        <v>1.1649999999999995E-2</v>
      </c>
      <c r="AB230" s="43">
        <v>51.353143333333342</v>
      </c>
      <c r="AC230" s="43">
        <v>3.3735533333333336</v>
      </c>
      <c r="AD230" s="43">
        <v>2.6036300000000003</v>
      </c>
      <c r="AE230" s="43">
        <v>0.49456666666666671</v>
      </c>
      <c r="AF230" s="44">
        <v>98.456263333333325</v>
      </c>
      <c r="AG230" s="43">
        <v>0.26087333333333329</v>
      </c>
      <c r="AH230" s="43">
        <v>3.2913966666666656</v>
      </c>
      <c r="AI230" s="43">
        <v>2.7443633333333333</v>
      </c>
      <c r="AJ230" s="42">
        <v>3108.4333333333334</v>
      </c>
      <c r="AK230" s="45">
        <v>46.75075756896296</v>
      </c>
      <c r="AL230" s="45">
        <v>2.7405982231500983</v>
      </c>
      <c r="AM230" s="45">
        <v>1.1919268665368599E-2</v>
      </c>
      <c r="AN230" s="45">
        <v>4.8599938508073322E-2</v>
      </c>
      <c r="AO230" s="45">
        <v>1.9945327571990992E-2</v>
      </c>
      <c r="AP230" s="45">
        <v>3.4213662660458999E-2</v>
      </c>
      <c r="AQ230" s="45">
        <v>0.7452636654483521</v>
      </c>
      <c r="AR230" s="45">
        <v>2.0591818484673608E-2</v>
      </c>
      <c r="AS230" s="45">
        <v>5.0854762771561352E-5</v>
      </c>
      <c r="AT230" s="45">
        <v>0.28951597261867251</v>
      </c>
      <c r="AU230" s="45">
        <v>3.8316006678881513E-2</v>
      </c>
      <c r="AV230" s="45">
        <v>6.645721984077823E-3</v>
      </c>
      <c r="AW230" s="45">
        <v>2.4857293848511782E-3</v>
      </c>
      <c r="AX230" s="45">
        <v>1.0219504115554176E-2</v>
      </c>
      <c r="AY230" s="45">
        <v>3.8810710691351892E-3</v>
      </c>
      <c r="AZ230" s="45">
        <v>4.0996621671861135E-3</v>
      </c>
      <c r="BA230" s="45">
        <v>6.9924828274336073E-3</v>
      </c>
      <c r="BB230" s="45">
        <v>0.50400693299373078</v>
      </c>
      <c r="BC230" s="24">
        <v>62</v>
      </c>
      <c r="BD230" s="29">
        <v>42</v>
      </c>
      <c r="BE230" s="30">
        <f>IF(BC230&lt;&gt;"",(459.67+BC230)/518.67,"")</f>
        <v>1.0057840245242642</v>
      </c>
      <c r="BF230" s="30">
        <v>0.91329794473934933</v>
      </c>
      <c r="BG230" s="30">
        <f>IF(BF230&lt;&gt;"",1/(BF230*SQRT(BE230)),"")</f>
        <v>1.0917800471556116</v>
      </c>
      <c r="BH230" s="31">
        <f>IF(BC230&lt;&gt;"",O230/SQRT(BE230),"")</f>
        <v>24.928011829366248</v>
      </c>
      <c r="BI230" s="32">
        <f>IF(BC230&lt;&gt;"",P230*BG230,"")</f>
        <v>873.42403772448927</v>
      </c>
      <c r="BJ230" s="33">
        <f>IF(BC230&lt;&gt;"",0.4054+0.009348*BH230-0.0000656*BH230^2+0.0000004007*BH230^3,"")</f>
        <v>0.60386984330096605</v>
      </c>
      <c r="BK230" s="33">
        <f>IF(BC230&lt;&gt;"",BJ230*BE230,"")</f>
        <v>0.60736264128408246</v>
      </c>
      <c r="BL230" s="15"/>
    </row>
    <row r="231" spans="1:64" x14ac:dyDescent="0.3">
      <c r="A231" s="34" t="s">
        <v>21</v>
      </c>
      <c r="B231" s="35">
        <v>40630</v>
      </c>
      <c r="C231" s="15"/>
      <c r="D231" s="36">
        <v>0.65</v>
      </c>
      <c r="E231" s="37">
        <v>0.65</v>
      </c>
      <c r="F231" s="38">
        <v>74.099999999999994</v>
      </c>
      <c r="G231" s="39">
        <v>74</v>
      </c>
      <c r="H231" s="39">
        <v>637</v>
      </c>
      <c r="I231" s="39">
        <v>91</v>
      </c>
      <c r="J231" s="39">
        <v>4500</v>
      </c>
      <c r="K231" s="39">
        <v>74</v>
      </c>
      <c r="L231" s="39">
        <v>630</v>
      </c>
      <c r="M231" s="39">
        <v>91</v>
      </c>
      <c r="N231" s="39">
        <v>4700</v>
      </c>
      <c r="O231" s="40">
        <f>IF(R231&lt;&gt;"",IF(R231&lt;1,G231,K231),"")</f>
        <v>74</v>
      </c>
      <c r="P231" s="40">
        <f>IF(R231&lt;&gt;"",IF(R231&lt;1,J231,N231),"")</f>
        <v>4500</v>
      </c>
      <c r="Q231" s="41" t="s">
        <v>30</v>
      </c>
      <c r="R231" s="40">
        <v>-6</v>
      </c>
      <c r="S231" s="42">
        <v>32908.866666666669</v>
      </c>
      <c r="T231" s="43">
        <v>29.2</v>
      </c>
      <c r="U231" s="43">
        <v>17.996333333333332</v>
      </c>
      <c r="V231" s="43">
        <v>116.43666666666665</v>
      </c>
      <c r="W231" s="43">
        <v>100.62000000000002</v>
      </c>
      <c r="X231" s="43">
        <v>15.816666666666665</v>
      </c>
      <c r="Y231" s="43">
        <v>0.63866666666666683</v>
      </c>
      <c r="Z231" s="43">
        <v>1.9286666666666661</v>
      </c>
      <c r="AA231" s="43">
        <v>1.5473333333333344E-2</v>
      </c>
      <c r="AB231" s="43">
        <v>1.7987199999999999</v>
      </c>
      <c r="AC231" s="43">
        <v>2.3480000000000004E-2</v>
      </c>
      <c r="AD231" s="43">
        <v>12.275266666666665</v>
      </c>
      <c r="AE231" s="43">
        <v>10.60779</v>
      </c>
      <c r="AF231" s="44">
        <v>99.955396666666672</v>
      </c>
      <c r="AG231" s="43">
        <v>0.27994333333333332</v>
      </c>
      <c r="AH231" s="43">
        <v>4.0327999999999991</v>
      </c>
      <c r="AI231" s="43">
        <v>12.938833333333331</v>
      </c>
      <c r="AJ231" s="42">
        <v>3185</v>
      </c>
      <c r="AK231" s="45">
        <v>120.33537426238435</v>
      </c>
      <c r="AL231" s="45">
        <v>0.32406895817937836</v>
      </c>
      <c r="AM231" s="45">
        <v>1.6078113916951041E-2</v>
      </c>
      <c r="AN231" s="45">
        <v>0.50819717415379351</v>
      </c>
      <c r="AO231" s="45">
        <v>0.46118288690126313</v>
      </c>
      <c r="AP231" s="45">
        <v>7.4663998310284654E-2</v>
      </c>
      <c r="AQ231" s="45">
        <v>1.1957780134587131E-2</v>
      </c>
      <c r="AR231" s="45">
        <v>2.5289132643984802E-2</v>
      </c>
      <c r="AS231" s="45">
        <v>5.2083045976218474E-5</v>
      </c>
      <c r="AT231" s="45">
        <v>2.1980656072540471E-2</v>
      </c>
      <c r="AU231" s="45">
        <v>4.3183649523944809E-4</v>
      </c>
      <c r="AV231" s="45">
        <v>5.2652015276185744E-2</v>
      </c>
      <c r="AW231" s="45">
        <v>4.6230415051804134E-2</v>
      </c>
      <c r="AX231" s="45">
        <v>4.8457826195056442E-4</v>
      </c>
      <c r="AY231" s="45">
        <v>3.6746741195727061E-3</v>
      </c>
      <c r="AZ231" s="45">
        <v>1.0670261606850221E-2</v>
      </c>
      <c r="BA231" s="45">
        <v>5.5511013715101379E-2</v>
      </c>
      <c r="BB231" s="45">
        <v>0</v>
      </c>
      <c r="BC231" s="24">
        <v>63</v>
      </c>
      <c r="BD231" s="29">
        <v>42</v>
      </c>
      <c r="BE231" s="30">
        <f>IF(BC231&lt;&gt;"",(459.67+BC231)/518.67,"")</f>
        <v>1.0077120326990188</v>
      </c>
      <c r="BF231" s="30">
        <v>0.91329794473934933</v>
      </c>
      <c r="BG231" s="30">
        <f>IF(BF231&lt;&gt;"",1/(BF231*SQRT(BE231)),"")</f>
        <v>1.090735121332236</v>
      </c>
      <c r="BH231" s="31">
        <f>IF(BC231&lt;&gt;"",O231/SQRT(BE231),"")</f>
        <v>73.71629469801394</v>
      </c>
      <c r="BI231" s="32">
        <f>IF(BC231&lt;&gt;"",P231*BG231,"")</f>
        <v>4908.3080459950625</v>
      </c>
      <c r="BJ231" s="33">
        <f>IF(BC231&lt;&gt;"",0.4054+0.009348*BH231-0.0000656*BH231^2+0.0000004007*BH231^3,"")</f>
        <v>0.89853634159078832</v>
      </c>
      <c r="BK231" s="33">
        <f>IF(BC231&lt;&gt;"",BJ231*BE231,"")</f>
        <v>0.90546588323839317</v>
      </c>
      <c r="BL231" s="15"/>
    </row>
    <row r="232" spans="1:64" x14ac:dyDescent="0.3">
      <c r="A232" s="34" t="s">
        <v>21</v>
      </c>
      <c r="B232" s="35">
        <v>40630</v>
      </c>
      <c r="C232" s="15"/>
      <c r="D232" s="36">
        <v>0.04</v>
      </c>
      <c r="E232" s="37">
        <v>0.04</v>
      </c>
      <c r="F232" s="38">
        <v>20</v>
      </c>
      <c r="G232" s="39">
        <v>21.5</v>
      </c>
      <c r="H232" s="39">
        <v>460</v>
      </c>
      <c r="I232" s="39">
        <v>59</v>
      </c>
      <c r="J232" s="39">
        <v>800</v>
      </c>
      <c r="K232" s="39">
        <v>21</v>
      </c>
      <c r="L232" s="39">
        <v>475</v>
      </c>
      <c r="M232" s="39">
        <v>59</v>
      </c>
      <c r="N232" s="39">
        <v>800</v>
      </c>
      <c r="O232" s="40">
        <f>IF(R232&lt;&gt;"",IF(R232&lt;1,G232,K232),"")</f>
        <v>21.5</v>
      </c>
      <c r="P232" s="40">
        <f>IF(R232&lt;&gt;"",IF(R232&lt;1,J232,N232),"")</f>
        <v>800</v>
      </c>
      <c r="Q232" s="41" t="s">
        <v>30</v>
      </c>
      <c r="R232" s="40">
        <v>-4</v>
      </c>
      <c r="S232" s="42">
        <v>24234.799999999999</v>
      </c>
      <c r="T232" s="43">
        <v>891.50066666666669</v>
      </c>
      <c r="U232" s="43">
        <v>19.097000000000005</v>
      </c>
      <c r="V232" s="43">
        <v>16.226333333333333</v>
      </c>
      <c r="W232" s="43">
        <v>2.124666666666668</v>
      </c>
      <c r="X232" s="43">
        <v>14.10166666666667</v>
      </c>
      <c r="Y232" s="43">
        <v>114.20300000000002</v>
      </c>
      <c r="Z232" s="43">
        <v>1.4136666666666666</v>
      </c>
      <c r="AA232" s="43">
        <v>1.187333333333334E-2</v>
      </c>
      <c r="AB232" s="43">
        <v>71.868173333333317</v>
      </c>
      <c r="AC232" s="43">
        <v>5.4540333333333324</v>
      </c>
      <c r="AD232" s="43">
        <v>2.2222666666666671</v>
      </c>
      <c r="AE232" s="43">
        <v>0.29097666666666661</v>
      </c>
      <c r="AF232" s="44">
        <v>97.766276666666641</v>
      </c>
      <c r="AG232" s="43">
        <v>0.26643666666666665</v>
      </c>
      <c r="AH232" s="43">
        <v>3.3227266666666662</v>
      </c>
      <c r="AI232" s="43">
        <v>2.3423933333333333</v>
      </c>
      <c r="AJ232" s="42">
        <v>3069.6</v>
      </c>
      <c r="AK232" s="45">
        <v>45.339637830428039</v>
      </c>
      <c r="AL232" s="45">
        <v>0.72587608581219532</v>
      </c>
      <c r="AM232" s="45">
        <v>7.4971258860798756E-3</v>
      </c>
      <c r="AN232" s="45">
        <v>2.5928726358514231E-2</v>
      </c>
      <c r="AO232" s="45">
        <v>7.3029674334021844E-3</v>
      </c>
      <c r="AP232" s="45">
        <v>2.1022702561480776E-2</v>
      </c>
      <c r="AQ232" s="45">
        <v>0.55907034903402364</v>
      </c>
      <c r="AR232" s="45">
        <v>1.7317189652806392E-2</v>
      </c>
      <c r="AS232" s="45">
        <v>4.4977644510880883E-5</v>
      </c>
      <c r="AT232" s="45">
        <v>0.14998382196281956</v>
      </c>
      <c r="AU232" s="45">
        <v>2.7670466433431882E-2</v>
      </c>
      <c r="AV232" s="45">
        <v>4.4573328450940204E-3</v>
      </c>
      <c r="AW232" s="45">
        <v>8.0201613765402285E-4</v>
      </c>
      <c r="AX232" s="45">
        <v>4.6352237109515771E-3</v>
      </c>
      <c r="AY232" s="45">
        <v>3.4444841797238407E-3</v>
      </c>
      <c r="AZ232" s="45">
        <v>4.0658318344155911E-3</v>
      </c>
      <c r="BA232" s="45">
        <v>4.7102919840188925E-3</v>
      </c>
      <c r="BB232" s="45">
        <v>0.49827287912243995</v>
      </c>
      <c r="BC232" s="24">
        <v>62</v>
      </c>
      <c r="BD232" s="29">
        <v>42</v>
      </c>
      <c r="BE232" s="30">
        <f>IF(BC232&lt;&gt;"",(459.67+BC232)/518.67,"")</f>
        <v>1.0057840245242642</v>
      </c>
      <c r="BF232" s="30">
        <v>0.91329794473934933</v>
      </c>
      <c r="BG232" s="30">
        <f>IF(BF232&lt;&gt;"",1/(BF232*SQRT(BE232)),"")</f>
        <v>1.0917800471556116</v>
      </c>
      <c r="BH232" s="31">
        <f>IF(BC232&lt;&gt;"",O232/SQRT(BE232),"")</f>
        <v>21.438090173254974</v>
      </c>
      <c r="BI232" s="32">
        <f>IF(BC232&lt;&gt;"",P232*BG232,"")</f>
        <v>873.42403772448927</v>
      </c>
      <c r="BJ232" s="33">
        <f>IF(BC232&lt;&gt;"",0.4054+0.009348*BH232-0.0000656*BH232^2+0.0000004007*BH232^3,"")</f>
        <v>0.57960205509452745</v>
      </c>
      <c r="BK232" s="33">
        <f>IF(BC232&lt;&gt;"",BJ232*BE232,"")</f>
        <v>0.58295448759550816</v>
      </c>
      <c r="BL232" s="15"/>
    </row>
    <row r="233" spans="1:64" x14ac:dyDescent="0.3">
      <c r="A233" s="34" t="s">
        <v>19</v>
      </c>
      <c r="B233" s="35">
        <v>40630</v>
      </c>
      <c r="C233" s="15"/>
      <c r="D233" s="36">
        <v>0.65</v>
      </c>
      <c r="E233" s="37">
        <v>0.65</v>
      </c>
      <c r="F233" s="38">
        <v>74.099999999999994</v>
      </c>
      <c r="G233" s="39">
        <v>74</v>
      </c>
      <c r="H233" s="39">
        <v>629</v>
      </c>
      <c r="I233" s="39">
        <v>90</v>
      </c>
      <c r="J233" s="39">
        <v>4500</v>
      </c>
      <c r="K233" s="39">
        <v>74.5</v>
      </c>
      <c r="L233" s="39">
        <v>620</v>
      </c>
      <c r="M233" s="39">
        <v>90</v>
      </c>
      <c r="N233" s="39">
        <v>4700</v>
      </c>
      <c r="O233" s="40">
        <f>IF(R233&lt;&gt;"",IF(R233&lt;1,G233,K233),"")</f>
        <v>74</v>
      </c>
      <c r="P233" s="40">
        <f>IF(R233&lt;&gt;"",IF(R233&lt;1,J233,N233),"")</f>
        <v>4500</v>
      </c>
      <c r="Q233" s="41" t="s">
        <v>30</v>
      </c>
      <c r="R233" s="40">
        <v>-4</v>
      </c>
      <c r="S233" s="42">
        <v>33503.533333333333</v>
      </c>
      <c r="T233" s="43">
        <v>19.087666666666671</v>
      </c>
      <c r="U233" s="43">
        <v>20.204333333333338</v>
      </c>
      <c r="V233" s="43">
        <v>110.59666666666666</v>
      </c>
      <c r="W233" s="43">
        <v>96.005333333333354</v>
      </c>
      <c r="X233" s="43">
        <v>14.591333333333331</v>
      </c>
      <c r="Y233" s="43">
        <v>1.671666666666666</v>
      </c>
      <c r="Z233" s="43">
        <v>2.8743333333333334</v>
      </c>
      <c r="AA233" s="43">
        <v>1.570666666666666E-2</v>
      </c>
      <c r="AB233" s="43">
        <v>1.1551233333333335</v>
      </c>
      <c r="AC233" s="43">
        <v>6.0400000000000023E-2</v>
      </c>
      <c r="AD233" s="43">
        <v>11.460066666666666</v>
      </c>
      <c r="AE233" s="43">
        <v>9.948109999999998</v>
      </c>
      <c r="AF233" s="44">
        <v>99.966826666666677</v>
      </c>
      <c r="AG233" s="43">
        <v>0.4100733333333334</v>
      </c>
      <c r="AH233" s="43">
        <v>4.08453</v>
      </c>
      <c r="AI233" s="43">
        <v>12.079553333333335</v>
      </c>
      <c r="AJ233" s="42">
        <v>3185</v>
      </c>
      <c r="AK233" s="45">
        <v>36.012194614284184</v>
      </c>
      <c r="AL233" s="45">
        <v>0.26818268777614895</v>
      </c>
      <c r="AM233" s="45">
        <v>1.1651056880676969E-2</v>
      </c>
      <c r="AN233" s="45">
        <v>0.15421286974633952</v>
      </c>
      <c r="AO233" s="45">
        <v>0.16645872085032543</v>
      </c>
      <c r="AP233" s="45">
        <v>3.7207093625973651E-2</v>
      </c>
      <c r="AQ233" s="45">
        <v>1.913352957566871E-2</v>
      </c>
      <c r="AR233" s="45">
        <v>0.10594999905072459</v>
      </c>
      <c r="AS233" s="45">
        <v>2.5370813170246968E-5</v>
      </c>
      <c r="AT233" s="45">
        <v>1.5793640870743617E-2</v>
      </c>
      <c r="AU233" s="45">
        <v>6.6643674196016709E-4</v>
      </c>
      <c r="AV233" s="45">
        <v>1.5173896218070936E-2</v>
      </c>
      <c r="AW233" s="45">
        <v>1.6347273314763676E-2</v>
      </c>
      <c r="AX233" s="45">
        <v>3.9560807262748485E-4</v>
      </c>
      <c r="AY233" s="45">
        <v>1.4997262585467772E-2</v>
      </c>
      <c r="AZ233" s="45">
        <v>3.2077653624742082E-3</v>
      </c>
      <c r="BA233" s="45">
        <v>1.6003657627906762E-2</v>
      </c>
      <c r="BB233" s="45">
        <v>0</v>
      </c>
      <c r="BC233" s="24">
        <v>57</v>
      </c>
      <c r="BD233" s="29">
        <v>31</v>
      </c>
      <c r="BE233" s="30">
        <f>IF(BC233&lt;&gt;"",(459.67+BC233)/518.67,"")</f>
        <v>0.99614398365049095</v>
      </c>
      <c r="BF233" s="30">
        <v>0.91329794473934933</v>
      </c>
      <c r="BG233" s="30">
        <f>IF(BF233&lt;&gt;"",1/(BF233*SQRT(BE233)),"")</f>
        <v>1.0970501004047502</v>
      </c>
      <c r="BH233" s="31">
        <f>IF(BC233&lt;&gt;"",O233/SQRT(BE233),"")</f>
        <v>74.143086546205879</v>
      </c>
      <c r="BI233" s="32">
        <f>IF(BC233&lt;&gt;"",P233*BG233,"")</f>
        <v>4936.7254518213758</v>
      </c>
      <c r="BJ233" s="33">
        <f>IF(BC233&lt;&gt;"",0.4054+0.009348*BH233-0.0000656*BH233^2+0.0000004007*BH233^3,"")</f>
        <v>0.90119040627130964</v>
      </c>
      <c r="BK233" s="33">
        <f>IF(BC233&lt;&gt;"",BJ233*BE233,"")</f>
        <v>0.89771540133070682</v>
      </c>
      <c r="BL233" s="15"/>
    </row>
    <row r="234" spans="1:64" x14ac:dyDescent="0.3">
      <c r="A234" s="34" t="s">
        <v>21</v>
      </c>
      <c r="B234" s="35">
        <v>40630</v>
      </c>
      <c r="C234" s="15"/>
      <c r="D234" s="36">
        <v>0.65</v>
      </c>
      <c r="E234" s="37">
        <v>0.65</v>
      </c>
      <c r="F234" s="38">
        <v>74.099999999999994</v>
      </c>
      <c r="G234" s="39">
        <v>74</v>
      </c>
      <c r="H234" s="39">
        <v>637</v>
      </c>
      <c r="I234" s="39">
        <v>91</v>
      </c>
      <c r="J234" s="39">
        <v>4500</v>
      </c>
      <c r="K234" s="39">
        <v>74</v>
      </c>
      <c r="L234" s="39">
        <v>630</v>
      </c>
      <c r="M234" s="39">
        <v>91</v>
      </c>
      <c r="N234" s="39">
        <v>4700</v>
      </c>
      <c r="O234" s="40">
        <f>IF(R234&lt;&gt;"",IF(R234&lt;1,G234,K234),"")</f>
        <v>74</v>
      </c>
      <c r="P234" s="40">
        <f>IF(R234&lt;&gt;"",IF(R234&lt;1,J234,N234),"")</f>
        <v>4500</v>
      </c>
      <c r="Q234" s="41" t="s">
        <v>30</v>
      </c>
      <c r="R234" s="40">
        <v>-4</v>
      </c>
      <c r="S234" s="42">
        <v>32943.599999999999</v>
      </c>
      <c r="T234" s="43">
        <v>30.025999999999996</v>
      </c>
      <c r="U234" s="43">
        <v>17.989666666666665</v>
      </c>
      <c r="V234" s="43">
        <v>113.58333333333334</v>
      </c>
      <c r="W234" s="43">
        <v>97.873000000000005</v>
      </c>
      <c r="X234" s="43">
        <v>15.710333333333331</v>
      </c>
      <c r="Y234" s="43">
        <v>0.62566666666666693</v>
      </c>
      <c r="Z234" s="43">
        <v>1.9923333333333335</v>
      </c>
      <c r="AA234" s="43">
        <v>1.547666666666667E-2</v>
      </c>
      <c r="AB234" s="43">
        <v>1.8477066666666664</v>
      </c>
      <c r="AC234" s="43">
        <v>2.2970000000000001E-2</v>
      </c>
      <c r="AD234" s="43">
        <v>11.961720000000001</v>
      </c>
      <c r="AE234" s="43">
        <v>10.3072</v>
      </c>
      <c r="AF234" s="44">
        <v>99.954303333333328</v>
      </c>
      <c r="AG234" s="43">
        <v>0.28889999999999999</v>
      </c>
      <c r="AH234" s="43">
        <v>4.0359500000000006</v>
      </c>
      <c r="AI234" s="43">
        <v>12.608319999999999</v>
      </c>
      <c r="AJ234" s="42">
        <v>3185</v>
      </c>
      <c r="AK234" s="45">
        <v>248.19633496424052</v>
      </c>
      <c r="AL234" s="45">
        <v>0.38360000719184539</v>
      </c>
      <c r="AM234" s="45">
        <v>2.6193357059051882E-2</v>
      </c>
      <c r="AN234" s="45">
        <v>1.0402530638143455</v>
      </c>
      <c r="AO234" s="45">
        <v>0.93837772704774147</v>
      </c>
      <c r="AP234" s="45">
        <v>0.11121533426067055</v>
      </c>
      <c r="AQ234" s="45">
        <v>1.4064710873459979E-2</v>
      </c>
      <c r="AR234" s="45">
        <v>2.6611293082829134E-2</v>
      </c>
      <c r="AS234" s="45">
        <v>1.165105688067745E-4</v>
      </c>
      <c r="AT234" s="45">
        <v>3.3237161725096651E-2</v>
      </c>
      <c r="AU234" s="45">
        <v>4.6767952481484022E-4</v>
      </c>
      <c r="AV234" s="45">
        <v>5.5686749491827198E-2</v>
      </c>
      <c r="AW234" s="45">
        <v>5.1824491613854599E-2</v>
      </c>
      <c r="AX234" s="45">
        <v>7.9154294254028302E-4</v>
      </c>
      <c r="AY234" s="45">
        <v>4.6266096919212142E-3</v>
      </c>
      <c r="AZ234" s="45">
        <v>2.200010579911867E-2</v>
      </c>
      <c r="BA234" s="45">
        <v>5.8675198308584552E-2</v>
      </c>
      <c r="BB234" s="45">
        <v>0</v>
      </c>
      <c r="BC234" s="24">
        <v>63</v>
      </c>
      <c r="BD234" s="29">
        <v>42</v>
      </c>
      <c r="BE234" s="30">
        <f>IF(BC234&lt;&gt;"",(459.67+BC234)/518.67,"")</f>
        <v>1.0077120326990188</v>
      </c>
      <c r="BF234" s="30">
        <v>0.91329794473934933</v>
      </c>
      <c r="BG234" s="30">
        <f>IF(BF234&lt;&gt;"",1/(BF234*SQRT(BE234)),"")</f>
        <v>1.090735121332236</v>
      </c>
      <c r="BH234" s="31">
        <f>IF(BC234&lt;&gt;"",O234/SQRT(BE234),"")</f>
        <v>73.71629469801394</v>
      </c>
      <c r="BI234" s="32">
        <f>IF(BC234&lt;&gt;"",P234*BG234,"")</f>
        <v>4908.3080459950625</v>
      </c>
      <c r="BJ234" s="33">
        <f>IF(BC234&lt;&gt;"",0.4054+0.009348*BH234-0.0000656*BH234^2+0.0000004007*BH234^3,"")</f>
        <v>0.89853634159078832</v>
      </c>
      <c r="BK234" s="33">
        <f>IF(BC234&lt;&gt;"",BJ234*BE234,"")</f>
        <v>0.90546588323839317</v>
      </c>
      <c r="BL234" s="15"/>
    </row>
    <row r="235" spans="1:64" x14ac:dyDescent="0.3">
      <c r="A235" s="14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</row>
    <row r="236" spans="1:64" x14ac:dyDescent="0.3">
      <c r="A236" s="14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</row>
    <row r="237" spans="1:64" x14ac:dyDescent="0.3">
      <c r="A237" s="14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</row>
    <row r="238" spans="1:64" x14ac:dyDescent="0.3">
      <c r="A238" s="14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</row>
    <row r="239" spans="1:64" x14ac:dyDescent="0.3">
      <c r="A239" s="34" t="s">
        <v>19</v>
      </c>
      <c r="B239" s="35">
        <v>40630</v>
      </c>
      <c r="C239" s="15"/>
      <c r="D239" s="36">
        <v>0.85</v>
      </c>
      <c r="E239" s="37">
        <v>0.85</v>
      </c>
      <c r="F239" s="38">
        <v>82.7</v>
      </c>
      <c r="G239" s="39">
        <v>82</v>
      </c>
      <c r="H239" s="39">
        <v>732</v>
      </c>
      <c r="I239" s="39">
        <v>92</v>
      </c>
      <c r="J239" s="39">
        <v>6000</v>
      </c>
      <c r="K239" s="39">
        <v>82.5</v>
      </c>
      <c r="L239" s="39">
        <v>725</v>
      </c>
      <c r="M239" s="39">
        <v>92</v>
      </c>
      <c r="N239" s="39">
        <v>6200</v>
      </c>
      <c r="O239" s="40">
        <f>IF(R239&lt;&gt;"",IF(R239&lt;1,G239,K239),"")</f>
        <v>82</v>
      </c>
      <c r="P239" s="40">
        <f>IF(R239&lt;&gt;"",IF(R239&lt;1,J239,N239),"")</f>
        <v>6000</v>
      </c>
      <c r="Q239" s="41" t="s">
        <v>31</v>
      </c>
      <c r="R239" s="40">
        <v>-8</v>
      </c>
      <c r="S239" s="42">
        <v>15346.1</v>
      </c>
      <c r="T239" s="43">
        <v>6.5259999999999998</v>
      </c>
      <c r="U239" s="43">
        <v>20.818666666666672</v>
      </c>
      <c r="V239" s="43">
        <v>64.047999999999988</v>
      </c>
      <c r="W239" s="43">
        <v>57.884000000000015</v>
      </c>
      <c r="X239" s="43">
        <v>6.1639999999999997</v>
      </c>
      <c r="Y239" s="43">
        <v>3.7393333333333332</v>
      </c>
      <c r="Z239" s="43">
        <v>1.4153333333333331</v>
      </c>
      <c r="AA239" s="43">
        <v>7.1833333333333324E-3</v>
      </c>
      <c r="AB239" s="43">
        <v>0.87161000000000011</v>
      </c>
      <c r="AC239" s="43">
        <v>0.29343666666666662</v>
      </c>
      <c r="AD239" s="43">
        <v>14.41305666666667</v>
      </c>
      <c r="AE239" s="43">
        <v>13.025903333333334</v>
      </c>
      <c r="AF239" s="44">
        <v>99.950186666666653</v>
      </c>
      <c r="AG239" s="43">
        <v>0.43847333333333344</v>
      </c>
      <c r="AH239" s="43">
        <v>2.4466299999999999</v>
      </c>
      <c r="AI239" s="43">
        <v>15.19218</v>
      </c>
      <c r="AJ239" s="42">
        <v>3221.8666666666668</v>
      </c>
      <c r="AK239" s="45">
        <v>311.44550085045927</v>
      </c>
      <c r="AL239" s="45">
        <v>0.42020192190472844</v>
      </c>
      <c r="AM239" s="45">
        <v>2.9329675843034607E-2</v>
      </c>
      <c r="AN239" s="45">
        <v>1.0480076335605064</v>
      </c>
      <c r="AO239" s="45">
        <v>0.96454241428977139</v>
      </c>
      <c r="AP239" s="45">
        <v>8.4877193232642645E-2</v>
      </c>
      <c r="AQ239" s="45">
        <v>4.5480828346968712E-2</v>
      </c>
      <c r="AR239" s="45">
        <v>2.5014938065819402E-2</v>
      </c>
      <c r="AS239" s="45">
        <v>1.4874957741657353E-4</v>
      </c>
      <c r="AT239" s="45">
        <v>4.501269820839135E-2</v>
      </c>
      <c r="AU239" s="45">
        <v>4.0624846595643145E-3</v>
      </c>
      <c r="AV239" s="45">
        <v>0.27171874236770427</v>
      </c>
      <c r="AW239" s="45">
        <v>0.24723988279342737</v>
      </c>
      <c r="AX239" s="45">
        <v>9.8251378276988403E-4</v>
      </c>
      <c r="AY239" s="45">
        <v>8.8388224107736977E-3</v>
      </c>
      <c r="AZ239" s="45">
        <v>2.8581114454273422E-2</v>
      </c>
      <c r="BA239" s="45">
        <v>0.28642254101234671</v>
      </c>
      <c r="BB239" s="45">
        <v>1.5252661346824676</v>
      </c>
      <c r="BC239" s="24">
        <v>60</v>
      </c>
      <c r="BD239" s="29">
        <v>33</v>
      </c>
      <c r="BE239" s="30">
        <f>IF(BC239&lt;&gt;"",(459.67+BC239)/518.67,"")</f>
        <v>1.0019280081747548</v>
      </c>
      <c r="BF239" s="30">
        <v>0.91329794473934933</v>
      </c>
      <c r="BG239" s="30">
        <f>IF(BF239&lt;&gt;"",1/(BF239*SQRT(BE239)),"")</f>
        <v>1.0938789399309374</v>
      </c>
      <c r="BH239" s="31">
        <f>IF(BC239&lt;&gt;"",O239/SQRT(BE239),"")</f>
        <v>81.921065785871818</v>
      </c>
      <c r="BI239" s="32">
        <f>IF(BC239&lt;&gt;"",P239*BG239,"")</f>
        <v>6563.2736395856246</v>
      </c>
      <c r="BJ239" s="33">
        <f>IF(BC239&lt;&gt;"",0.4054+0.009348*BH239-0.0000656*BH239^2+0.0000004007*BH239^3,"")</f>
        <v>0.95124827268582846</v>
      </c>
      <c r="BK239" s="33">
        <f>IF(BC239&lt;&gt;"",BJ239*BE239,"")</f>
        <v>0.95308228713178811</v>
      </c>
      <c r="BL239" s="15"/>
    </row>
    <row r="240" spans="1:64" x14ac:dyDescent="0.3">
      <c r="A240" s="34"/>
      <c r="B240" s="35"/>
      <c r="C240" s="15"/>
      <c r="D240" s="36"/>
      <c r="E240" s="37"/>
      <c r="F240" s="38"/>
      <c r="G240" s="39"/>
      <c r="H240" s="39"/>
      <c r="I240" s="39"/>
      <c r="J240" s="39"/>
      <c r="K240" s="39"/>
      <c r="L240" s="39"/>
      <c r="M240" s="39"/>
      <c r="N240" s="39"/>
      <c r="O240" s="40"/>
      <c r="P240" s="40"/>
      <c r="Q240" s="41"/>
      <c r="R240" s="40"/>
      <c r="S240" s="42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4"/>
      <c r="AG240" s="43"/>
      <c r="AH240" s="43"/>
      <c r="AI240" s="43"/>
      <c r="AJ240" s="42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24"/>
      <c r="BD240" s="29"/>
      <c r="BE240" s="30"/>
      <c r="BF240" s="30"/>
      <c r="BG240" s="30"/>
      <c r="BH240" s="31"/>
      <c r="BI240" s="32"/>
      <c r="BJ240" s="33"/>
      <c r="BK240" s="33"/>
      <c r="BL240" s="15"/>
    </row>
    <row r="241" spans="1:64" x14ac:dyDescent="0.3">
      <c r="A241" s="34" t="s">
        <v>24</v>
      </c>
      <c r="B241" s="35">
        <v>40631</v>
      </c>
      <c r="C241" s="15"/>
      <c r="D241" s="36">
        <v>0.04</v>
      </c>
      <c r="E241" s="37">
        <v>0.04</v>
      </c>
      <c r="F241" s="38">
        <v>20</v>
      </c>
      <c r="G241" s="39">
        <v>21</v>
      </c>
      <c r="H241" s="39">
        <v>438</v>
      </c>
      <c r="I241" s="39">
        <v>58</v>
      </c>
      <c r="J241" s="39">
        <v>736</v>
      </c>
      <c r="K241" s="39">
        <v>21.5</v>
      </c>
      <c r="L241" s="39">
        <v>447</v>
      </c>
      <c r="M241" s="39">
        <v>58</v>
      </c>
      <c r="N241" s="39">
        <v>731</v>
      </c>
      <c r="O241" s="40">
        <f t="shared" ref="O241:O267" si="74">IF(R241&lt;&gt;"",IF(R241&lt;1,G241,K241),"")</f>
        <v>21</v>
      </c>
      <c r="P241" s="40">
        <f t="shared" ref="P241:P267" si="75">IF(R241&lt;&gt;"",IF(R241&lt;1,J241,N241),"")</f>
        <v>736</v>
      </c>
      <c r="Q241" s="41" t="s">
        <v>31</v>
      </c>
      <c r="R241" s="40">
        <v>-6</v>
      </c>
      <c r="S241" s="42">
        <v>14408.266666666666</v>
      </c>
      <c r="T241" s="43">
        <v>635.47933333333333</v>
      </c>
      <c r="U241" s="43">
        <v>18.877333333333333</v>
      </c>
      <c r="V241" s="43">
        <v>9.2556666666666647</v>
      </c>
      <c r="W241" s="43">
        <v>1.7929999999999993</v>
      </c>
      <c r="X241" s="43">
        <v>7.4626666666666654</v>
      </c>
      <c r="Y241" s="43">
        <v>262.91166666666669</v>
      </c>
      <c r="Z241" s="43">
        <v>0.9993333333333333</v>
      </c>
      <c r="AA241" s="43">
        <v>7.1666666666666684E-3</v>
      </c>
      <c r="AB241" s="43">
        <v>85.162253333333354</v>
      </c>
      <c r="AC241" s="43">
        <v>20.675310000000003</v>
      </c>
      <c r="AD241" s="43">
        <v>2.0872400000000004</v>
      </c>
      <c r="AE241" s="43">
        <v>0.40433000000000002</v>
      </c>
      <c r="AF241" s="44">
        <v>95.931853333333336</v>
      </c>
      <c r="AG241" s="43">
        <v>0.31013666666666667</v>
      </c>
      <c r="AH241" s="43">
        <v>2.3912499999999994</v>
      </c>
      <c r="AI241" s="43">
        <v>2.2000700000000006</v>
      </c>
      <c r="AJ241" s="42">
        <v>3033.7666666666669</v>
      </c>
      <c r="AK241" s="45">
        <v>104.91242105660515</v>
      </c>
      <c r="AL241" s="45">
        <v>4.8791929330631678</v>
      </c>
      <c r="AM241" s="45">
        <v>1.1426929274467089E-2</v>
      </c>
      <c r="AN241" s="45">
        <v>3.5300027677368395E-2</v>
      </c>
      <c r="AO241" s="45">
        <v>9.8785731204740213E-3</v>
      </c>
      <c r="AP241" s="45">
        <v>3.3828505968959866E-2</v>
      </c>
      <c r="AQ241" s="45">
        <v>2.3243836162220743</v>
      </c>
      <c r="AR241" s="45">
        <v>1.5742175578808141E-2</v>
      </c>
      <c r="AS241" s="45">
        <v>4.7946330148538138E-5</v>
      </c>
      <c r="AT241" s="45">
        <v>0.3893344832044483</v>
      </c>
      <c r="AU241" s="45">
        <v>0.29466681868581251</v>
      </c>
      <c r="AV241" s="45">
        <v>1.8804925987073458E-2</v>
      </c>
      <c r="AW241" s="45">
        <v>2.3843093411893422E-3</v>
      </c>
      <c r="AX241" s="45">
        <v>3.2504225012729177E-2</v>
      </c>
      <c r="AY241" s="45">
        <v>4.1210547137866278E-3</v>
      </c>
      <c r="AZ241" s="45">
        <v>1.0123504572409004E-2</v>
      </c>
      <c r="BA241" s="45">
        <v>1.9832490757723142E-2</v>
      </c>
      <c r="BB241" s="45">
        <v>0.81720015415687652</v>
      </c>
      <c r="BC241" s="24">
        <v>44</v>
      </c>
      <c r="BD241" s="29">
        <v>39</v>
      </c>
      <c r="BE241" s="30">
        <f t="shared" ref="BE241:BE267" si="76">IF(BC241&lt;&gt;"",(459.67+BC241)/518.67,"")</f>
        <v>0.97107987737868018</v>
      </c>
      <c r="BF241" s="30">
        <v>0.91602014427657552</v>
      </c>
      <c r="BG241" s="30">
        <f t="shared" ref="BG241:BG267" si="77">IF(BF241&lt;&gt;"",1/(BF241*SQRT(BE241)),"")</f>
        <v>1.10781565542814</v>
      </c>
      <c r="BH241" s="31">
        <f t="shared" ref="BH241:BH267" si="78">IF(BC241&lt;&gt;"",O241/SQRT(BE241),"")</f>
        <v>21.310410586859813</v>
      </c>
      <c r="BI241" s="32">
        <f t="shared" ref="BI241:BI267" si="79">IF(BC241&lt;&gt;"",P241*BG241,"")</f>
        <v>815.35232239511106</v>
      </c>
      <c r="BJ241" s="33">
        <f t="shared" ref="BJ241:BJ267" si="80">IF(BC241&lt;&gt;"",0.4054+0.009348*BH241-0.0000656*BH241^2+0.0000004007*BH241^3,"")</f>
        <v>0.57869643787366165</v>
      </c>
      <c r="BK241" s="33">
        <f t="shared" ref="BK241:BK267" si="81">IF(BC241&lt;&gt;"",BJ241*BE241,"")</f>
        <v>0.5619604659298344</v>
      </c>
      <c r="BL241" s="15"/>
    </row>
    <row r="242" spans="1:64" x14ac:dyDescent="0.3">
      <c r="A242" s="34" t="s">
        <v>26</v>
      </c>
      <c r="B242" s="35">
        <v>40633</v>
      </c>
      <c r="C242" s="15"/>
      <c r="D242" s="36">
        <v>0.04</v>
      </c>
      <c r="E242" s="37">
        <v>0.04</v>
      </c>
      <c r="F242" s="38">
        <v>20</v>
      </c>
      <c r="G242" s="39">
        <v>21</v>
      </c>
      <c r="H242" s="39">
        <v>452</v>
      </c>
      <c r="I242" s="39">
        <v>59</v>
      </c>
      <c r="J242" s="39">
        <v>750</v>
      </c>
      <c r="K242" s="39">
        <v>21</v>
      </c>
      <c r="L242" s="39">
        <v>454</v>
      </c>
      <c r="M242" s="39">
        <v>59</v>
      </c>
      <c r="N242" s="39">
        <v>730</v>
      </c>
      <c r="O242" s="40">
        <f t="shared" si="74"/>
        <v>21</v>
      </c>
      <c r="P242" s="40">
        <f t="shared" si="75"/>
        <v>750</v>
      </c>
      <c r="Q242" s="41" t="s">
        <v>31</v>
      </c>
      <c r="R242" s="40">
        <v>-6</v>
      </c>
      <c r="S242" s="42">
        <v>21664.266666666666</v>
      </c>
      <c r="T242" s="43">
        <v>859.75266666666676</v>
      </c>
      <c r="U242" s="43">
        <v>20.158000000000001</v>
      </c>
      <c r="V242" s="43">
        <v>14.189999999999998</v>
      </c>
      <c r="W242" s="43">
        <v>10.333666666666669</v>
      </c>
      <c r="X242" s="43">
        <v>3.8563333333333332</v>
      </c>
      <c r="Y242" s="43">
        <v>226.15599999999995</v>
      </c>
      <c r="Z242" s="43">
        <v>1.6923333333333332</v>
      </c>
      <c r="AA242" s="43">
        <v>1.0693333333333338E-2</v>
      </c>
      <c r="AB242" s="43">
        <v>76.989656666666662</v>
      </c>
      <c r="AC242" s="43">
        <v>11.969366666666666</v>
      </c>
      <c r="AD242" s="43">
        <v>2.1533666666666673</v>
      </c>
      <c r="AE242" s="43">
        <v>1.5682033333333332</v>
      </c>
      <c r="AF242" s="44">
        <v>96.994436666666672</v>
      </c>
      <c r="AG242" s="43">
        <v>0.35348000000000013</v>
      </c>
      <c r="AH242" s="43">
        <v>3.076433333333334</v>
      </c>
      <c r="AI242" s="43">
        <v>2.2697566666666664</v>
      </c>
      <c r="AJ242" s="42">
        <v>3048.0333333333333</v>
      </c>
      <c r="AK242" s="45">
        <v>356.90701322887787</v>
      </c>
      <c r="AL242" s="45">
        <v>15.313520267677598</v>
      </c>
      <c r="AM242" s="45">
        <v>3.8363056941946631E-2</v>
      </c>
      <c r="AN242" s="45">
        <v>0.21919916939211231</v>
      </c>
      <c r="AO242" s="45">
        <v>0.13636875295163084</v>
      </c>
      <c r="AP242" s="45">
        <v>8.4913072521614286E-2</v>
      </c>
      <c r="AQ242" s="45">
        <v>2.36319713305241</v>
      </c>
      <c r="AR242" s="45">
        <v>2.500804468267313E-2</v>
      </c>
      <c r="AS242" s="45">
        <v>1.7991057804352172E-4</v>
      </c>
      <c r="AT242" s="45">
        <v>0.21237168407158605</v>
      </c>
      <c r="AU242" s="45">
        <v>0.16765278226832192</v>
      </c>
      <c r="AV242" s="45">
        <v>8.9848275685614279E-3</v>
      </c>
      <c r="AW242" s="45">
        <v>6.8125889217016556E-3</v>
      </c>
      <c r="AX242" s="45">
        <v>1.7279616920509441E-2</v>
      </c>
      <c r="AY242" s="45">
        <v>6.5605613721114861E-3</v>
      </c>
      <c r="AZ242" s="45">
        <v>3.3534216528210696E-2</v>
      </c>
      <c r="BA242" s="45">
        <v>9.4695404007955238E-3</v>
      </c>
      <c r="BB242" s="45">
        <v>0.80871687784152679</v>
      </c>
      <c r="BC242" s="24">
        <v>48</v>
      </c>
      <c r="BD242" s="29">
        <v>45</v>
      </c>
      <c r="BE242" s="30">
        <f t="shared" si="76"/>
        <v>0.97879191007769883</v>
      </c>
      <c r="BF242" s="30">
        <v>0.91874234381380149</v>
      </c>
      <c r="BG242" s="30">
        <f t="shared" si="77"/>
        <v>1.1001732507115463</v>
      </c>
      <c r="BH242" s="31">
        <f t="shared" si="78"/>
        <v>21.226290770159476</v>
      </c>
      <c r="BI242" s="32">
        <f t="shared" si="79"/>
        <v>825.12993803365964</v>
      </c>
      <c r="BJ242" s="33">
        <f t="shared" si="80"/>
        <v>0.57809907325092424</v>
      </c>
      <c r="BK242" s="33">
        <f t="shared" si="81"/>
        <v>0.56583869612141968</v>
      </c>
      <c r="BL242" s="15"/>
    </row>
    <row r="243" spans="1:64" x14ac:dyDescent="0.3">
      <c r="A243" s="34" t="s">
        <v>27</v>
      </c>
      <c r="B243" s="35">
        <v>40631</v>
      </c>
      <c r="C243" s="15"/>
      <c r="D243" s="36">
        <v>0.04</v>
      </c>
      <c r="E243" s="37">
        <v>0.04</v>
      </c>
      <c r="F243" s="38">
        <v>20</v>
      </c>
      <c r="G243" s="39">
        <v>21.5</v>
      </c>
      <c r="H243" s="39">
        <v>455</v>
      </c>
      <c r="I243" s="39">
        <v>59</v>
      </c>
      <c r="J243" s="39">
        <v>765</v>
      </c>
      <c r="K243" s="39">
        <v>21</v>
      </c>
      <c r="L243" s="39">
        <v>471</v>
      </c>
      <c r="M243" s="39">
        <v>59</v>
      </c>
      <c r="N243" s="39">
        <v>743</v>
      </c>
      <c r="O243" s="40">
        <f t="shared" si="74"/>
        <v>21.5</v>
      </c>
      <c r="P243" s="40">
        <f t="shared" si="75"/>
        <v>765</v>
      </c>
      <c r="Q243" s="41" t="s">
        <v>31</v>
      </c>
      <c r="R243" s="40">
        <v>-6</v>
      </c>
      <c r="S243" s="42">
        <v>16713.3</v>
      </c>
      <c r="T243" s="43">
        <v>646.99133333333327</v>
      </c>
      <c r="U243" s="43">
        <v>21.894666666666659</v>
      </c>
      <c r="V243" s="43">
        <v>11.107333333333331</v>
      </c>
      <c r="W243" s="43">
        <v>1.5923333333333334</v>
      </c>
      <c r="X243" s="43">
        <v>9.5150000000000023</v>
      </c>
      <c r="Y243" s="43">
        <v>185.64966666666663</v>
      </c>
      <c r="Z243" s="43">
        <v>1.2333333333333332</v>
      </c>
      <c r="AA243" s="43">
        <v>8.2333333333333356E-3</v>
      </c>
      <c r="AB243" s="43">
        <v>75.444416666666669</v>
      </c>
      <c r="AC243" s="43">
        <v>12.731766666666667</v>
      </c>
      <c r="AD243" s="43">
        <v>2.1843833333333333</v>
      </c>
      <c r="AE243" s="43">
        <v>0.31313999999999997</v>
      </c>
      <c r="AF243" s="44">
        <v>96.954496666666671</v>
      </c>
      <c r="AG243" s="43">
        <v>0.33381</v>
      </c>
      <c r="AH243" s="43">
        <v>2.6112800000000003</v>
      </c>
      <c r="AI243" s="43">
        <v>2.3024599999999995</v>
      </c>
      <c r="AJ243" s="42">
        <v>3062.0666666666666</v>
      </c>
      <c r="AK243" s="45">
        <v>108.68402477542818</v>
      </c>
      <c r="AL243" s="45">
        <v>5.8288691358143838</v>
      </c>
      <c r="AM243" s="45">
        <v>1.2242755305537523E-2</v>
      </c>
      <c r="AN243" s="45">
        <v>5.5331809977645821E-2</v>
      </c>
      <c r="AO243" s="45">
        <v>3.5104114439403152E-2</v>
      </c>
      <c r="AP243" s="45">
        <v>2.7636807041484898E-2</v>
      </c>
      <c r="AQ243" s="45">
        <v>2.4274173636783534</v>
      </c>
      <c r="AR243" s="45">
        <v>1.863132944214153E-2</v>
      </c>
      <c r="AS243" s="45">
        <v>6.0647843486312172E-5</v>
      </c>
      <c r="AT243" s="45">
        <v>0.49138884461278354</v>
      </c>
      <c r="AU243" s="45">
        <v>0.19824559191213403</v>
      </c>
      <c r="AV243" s="45">
        <v>1.5320261169407301E-2</v>
      </c>
      <c r="AW243" s="45">
        <v>6.981087752413408E-3</v>
      </c>
      <c r="AX243" s="45">
        <v>2.5340447201417329E-2</v>
      </c>
      <c r="AY243" s="45">
        <v>5.1661597823288207E-3</v>
      </c>
      <c r="AZ243" s="45">
        <v>1.0335089209364269E-2</v>
      </c>
      <c r="BA243" s="45">
        <v>1.6159242044361935E-2</v>
      </c>
      <c r="BB243" s="45">
        <v>1.0806553992619587</v>
      </c>
      <c r="BC243" s="24">
        <v>61</v>
      </c>
      <c r="BD243" s="29">
        <v>44</v>
      </c>
      <c r="BE243" s="30">
        <f t="shared" si="76"/>
        <v>1.0038560163495096</v>
      </c>
      <c r="BF243" s="30">
        <v>0.91602014427657552</v>
      </c>
      <c r="BG243" s="30">
        <f t="shared" si="77"/>
        <v>1.0895803504189809</v>
      </c>
      <c r="BH243" s="31">
        <f t="shared" si="78"/>
        <v>21.458667320521908</v>
      </c>
      <c r="BI243" s="32">
        <f t="shared" si="79"/>
        <v>833.52896807052036</v>
      </c>
      <c r="BJ243" s="33">
        <f t="shared" si="80"/>
        <v>0.57974788489194062</v>
      </c>
      <c r="BK243" s="33">
        <f t="shared" si="81"/>
        <v>0.58198340221467759</v>
      </c>
      <c r="BL243" s="15"/>
    </row>
    <row r="244" spans="1:64" x14ac:dyDescent="0.3">
      <c r="A244" s="34" t="s">
        <v>28</v>
      </c>
      <c r="B244" s="35">
        <v>40631</v>
      </c>
      <c r="C244" s="15"/>
      <c r="D244" s="36">
        <v>0.04</v>
      </c>
      <c r="E244" s="37">
        <v>0.04</v>
      </c>
      <c r="F244" s="38">
        <v>20</v>
      </c>
      <c r="G244" s="39">
        <v>21.5</v>
      </c>
      <c r="H244" s="39">
        <v>468</v>
      </c>
      <c r="I244" s="39">
        <v>59</v>
      </c>
      <c r="J244" s="39">
        <v>787</v>
      </c>
      <c r="K244" s="39">
        <v>21</v>
      </c>
      <c r="L244" s="39">
        <v>477</v>
      </c>
      <c r="M244" s="39">
        <v>59</v>
      </c>
      <c r="N244" s="39">
        <v>765</v>
      </c>
      <c r="O244" s="40">
        <f t="shared" si="74"/>
        <v>21.5</v>
      </c>
      <c r="P244" s="40">
        <f t="shared" si="75"/>
        <v>787</v>
      </c>
      <c r="Q244" s="41" t="s">
        <v>31</v>
      </c>
      <c r="R244" s="40">
        <v>-6</v>
      </c>
      <c r="S244" s="42">
        <v>15900.166666666666</v>
      </c>
      <c r="T244" s="43">
        <v>597.19866666666667</v>
      </c>
      <c r="U244" s="43">
        <v>18.772333333333329</v>
      </c>
      <c r="V244" s="43">
        <v>12.458666666666664</v>
      </c>
      <c r="W244" s="43">
        <v>1.3366666666666662</v>
      </c>
      <c r="X244" s="43">
        <v>11.122000000000003</v>
      </c>
      <c r="Y244" s="43">
        <v>136.262</v>
      </c>
      <c r="Z244" s="43">
        <v>1.1203333333333332</v>
      </c>
      <c r="AA244" s="43">
        <v>7.8099999999999966E-3</v>
      </c>
      <c r="AB244" s="43">
        <v>73.539690000000007</v>
      </c>
      <c r="AC244" s="43">
        <v>9.8604000000000003</v>
      </c>
      <c r="AD244" s="43">
        <v>2.5853900000000007</v>
      </c>
      <c r="AE244" s="43">
        <v>0.27740999999999993</v>
      </c>
      <c r="AF244" s="44">
        <v>97.286363333333341</v>
      </c>
      <c r="AG244" s="43">
        <v>0.31994</v>
      </c>
      <c r="AH244" s="43">
        <v>2.5375233333333336</v>
      </c>
      <c r="AI244" s="43">
        <v>2.7251566666666664</v>
      </c>
      <c r="AJ244" s="42">
        <v>3076.2</v>
      </c>
      <c r="AK244" s="45">
        <v>137.88152919069685</v>
      </c>
      <c r="AL244" s="45">
        <v>3.8909468161793974</v>
      </c>
      <c r="AM244" s="45">
        <v>1.7554512797005539E-2</v>
      </c>
      <c r="AN244" s="45">
        <v>6.7350515618092868E-2</v>
      </c>
      <c r="AO244" s="45">
        <v>7.5809804357890431E-3</v>
      </c>
      <c r="AP244" s="45">
        <v>7.378440167836596E-2</v>
      </c>
      <c r="AQ244" s="45">
        <v>1.0708469094341642</v>
      </c>
      <c r="AR244" s="45">
        <v>2.6714755490543737E-2</v>
      </c>
      <c r="AS244" s="45">
        <v>8.0301157289724067E-5</v>
      </c>
      <c r="AT244" s="45">
        <v>0.28168573017578036</v>
      </c>
      <c r="AU244" s="45">
        <v>7.1130467791768889E-2</v>
      </c>
      <c r="AV244" s="45">
        <v>1.2791331924932361E-2</v>
      </c>
      <c r="AW244" s="45">
        <v>3.6137047567510973E-3</v>
      </c>
      <c r="AX244" s="45">
        <v>1.0242995363807662E-2</v>
      </c>
      <c r="AY244" s="45">
        <v>6.1523530682058604E-3</v>
      </c>
      <c r="AZ244" s="45">
        <v>1.2878602497897417E-2</v>
      </c>
      <c r="BA244" s="45">
        <v>1.3489476954491127E-2</v>
      </c>
      <c r="BB244" s="45">
        <v>0.40683810217248617</v>
      </c>
      <c r="BC244" s="24">
        <v>71</v>
      </c>
      <c r="BD244" s="29">
        <v>33</v>
      </c>
      <c r="BE244" s="30">
        <f t="shared" si="76"/>
        <v>1.0231360980970561</v>
      </c>
      <c r="BF244" s="30">
        <v>0.91397849462365588</v>
      </c>
      <c r="BG244" s="30">
        <f t="shared" si="77"/>
        <v>1.0816763119374264</v>
      </c>
      <c r="BH244" s="31">
        <f t="shared" si="78"/>
        <v>21.255521075974698</v>
      </c>
      <c r="BI244" s="32">
        <f t="shared" si="79"/>
        <v>851.27925749475457</v>
      </c>
      <c r="BJ244" s="33">
        <f t="shared" si="80"/>
        <v>0.57830671224824637</v>
      </c>
      <c r="BK244" s="33">
        <f t="shared" si="81"/>
        <v>0.59168647307300781</v>
      </c>
      <c r="BL244" s="15"/>
    </row>
    <row r="245" spans="1:64" x14ac:dyDescent="0.3">
      <c r="A245" s="34" t="s">
        <v>28</v>
      </c>
      <c r="B245" s="35">
        <v>40631</v>
      </c>
      <c r="C245" s="15"/>
      <c r="D245" s="36">
        <v>7.0000000000000007E-2</v>
      </c>
      <c r="E245" s="37">
        <v>7.0000000000000007E-2</v>
      </c>
      <c r="F245" s="38">
        <v>25</v>
      </c>
      <c r="G245" s="39">
        <v>24.5</v>
      </c>
      <c r="H245" s="39">
        <v>471</v>
      </c>
      <c r="I245" s="39">
        <v>62</v>
      </c>
      <c r="J245" s="39">
        <v>875</v>
      </c>
      <c r="K245" s="39">
        <v>25</v>
      </c>
      <c r="L245" s="39">
        <v>480</v>
      </c>
      <c r="M245" s="39">
        <v>65</v>
      </c>
      <c r="N245" s="39">
        <v>885</v>
      </c>
      <c r="O245" s="40">
        <f t="shared" si="74"/>
        <v>24.5</v>
      </c>
      <c r="P245" s="40">
        <f t="shared" si="75"/>
        <v>875</v>
      </c>
      <c r="Q245" s="41" t="s">
        <v>31</v>
      </c>
      <c r="R245" s="40">
        <v>-6</v>
      </c>
      <c r="S245" s="42">
        <v>15810.533333333333</v>
      </c>
      <c r="T245" s="43">
        <v>444.30766666666665</v>
      </c>
      <c r="U245" s="43">
        <v>18.798666666666659</v>
      </c>
      <c r="V245" s="43">
        <v>14.523000000000001</v>
      </c>
      <c r="W245" s="43">
        <v>2.0619999999999998</v>
      </c>
      <c r="X245" s="43">
        <v>12.461000000000002</v>
      </c>
      <c r="Y245" s="43">
        <v>76.346666666666664</v>
      </c>
      <c r="Z245" s="43">
        <v>1.1469999999999998</v>
      </c>
      <c r="AA245" s="43">
        <v>7.6566666666666675E-3</v>
      </c>
      <c r="AB245" s="43">
        <v>55.751423333333335</v>
      </c>
      <c r="AC245" s="43">
        <v>5.6291999999999991</v>
      </c>
      <c r="AD245" s="43">
        <v>3.0707666666666666</v>
      </c>
      <c r="AE245" s="43">
        <v>0.43598999999999999</v>
      </c>
      <c r="AF245" s="44">
        <v>98.12736666666666</v>
      </c>
      <c r="AG245" s="43">
        <v>0.33378333333333327</v>
      </c>
      <c r="AH245" s="43">
        <v>2.5215766666666672</v>
      </c>
      <c r="AI245" s="43">
        <v>3.2367633333333332</v>
      </c>
      <c r="AJ245" s="42">
        <v>3116.8666666666668</v>
      </c>
      <c r="AK245" s="45">
        <v>163.65791347705377</v>
      </c>
      <c r="AL245" s="45">
        <v>4.6858125437738547</v>
      </c>
      <c r="AM245" s="45">
        <v>3.2027287216321858E-2</v>
      </c>
      <c r="AN245" s="45">
        <v>0.12415646413345563</v>
      </c>
      <c r="AO245" s="45">
        <v>1.7498768429570263E-2</v>
      </c>
      <c r="AP245" s="45">
        <v>0.10986982893563094</v>
      </c>
      <c r="AQ245" s="45">
        <v>0.78212501572895043</v>
      </c>
      <c r="AR245" s="45">
        <v>1.7840287611722103E-2</v>
      </c>
      <c r="AS245" s="45">
        <v>8.5835983666257573E-5</v>
      </c>
      <c r="AT245" s="45">
        <v>0.38723203120194011</v>
      </c>
      <c r="AU245" s="45">
        <v>8.8805576090964886E-2</v>
      </c>
      <c r="AV245" s="45">
        <v>4.4555787064303291E-2</v>
      </c>
      <c r="AW245" s="45">
        <v>5.8287841045908595E-3</v>
      </c>
      <c r="AX245" s="45">
        <v>1.5423053352453264E-2</v>
      </c>
      <c r="AY245" s="45">
        <v>4.824440888336958E-3</v>
      </c>
      <c r="AZ245" s="45">
        <v>1.5322300253469524E-2</v>
      </c>
      <c r="BA245" s="45">
        <v>4.6978252366412045E-2</v>
      </c>
      <c r="BB245" s="45">
        <v>0.89955289021760709</v>
      </c>
      <c r="BC245" s="24">
        <v>71</v>
      </c>
      <c r="BD245" s="29">
        <v>35</v>
      </c>
      <c r="BE245" s="30">
        <f t="shared" si="76"/>
        <v>1.0231360980970561</v>
      </c>
      <c r="BF245" s="30">
        <v>0.91397849462365588</v>
      </c>
      <c r="BG245" s="30">
        <f t="shared" si="77"/>
        <v>1.0816763119374264</v>
      </c>
      <c r="BH245" s="31">
        <f t="shared" si="78"/>
        <v>24.221407737738609</v>
      </c>
      <c r="BI245" s="32">
        <f t="shared" si="79"/>
        <v>946.46677294524807</v>
      </c>
      <c r="BJ245" s="33">
        <f t="shared" si="80"/>
        <v>0.59902973532365789</v>
      </c>
      <c r="BK245" s="33">
        <f t="shared" si="81"/>
        <v>0.61288894604315958</v>
      </c>
      <c r="BL245" s="15"/>
    </row>
    <row r="246" spans="1:64" x14ac:dyDescent="0.3">
      <c r="A246" s="34" t="s">
        <v>24</v>
      </c>
      <c r="B246" s="35">
        <v>40631</v>
      </c>
      <c r="C246" s="15"/>
      <c r="D246" s="36">
        <v>7.0000000000000007E-2</v>
      </c>
      <c r="E246" s="37">
        <v>7.0000000000000007E-2</v>
      </c>
      <c r="F246" s="38">
        <v>25</v>
      </c>
      <c r="G246" s="39">
        <v>25.5</v>
      </c>
      <c r="H246" s="39">
        <v>430</v>
      </c>
      <c r="I246" s="39">
        <v>62</v>
      </c>
      <c r="J246" s="39">
        <v>885</v>
      </c>
      <c r="K246" s="39">
        <v>25.5</v>
      </c>
      <c r="L246" s="39">
        <v>434</v>
      </c>
      <c r="M246" s="39">
        <v>62</v>
      </c>
      <c r="N246" s="39">
        <v>873</v>
      </c>
      <c r="O246" s="40">
        <f t="shared" si="74"/>
        <v>25.5</v>
      </c>
      <c r="P246" s="40">
        <f t="shared" si="75"/>
        <v>885</v>
      </c>
      <c r="Q246" s="41" t="s">
        <v>31</v>
      </c>
      <c r="R246" s="40">
        <v>-6</v>
      </c>
      <c r="S246" s="42">
        <v>14785.533333333333</v>
      </c>
      <c r="T246" s="43">
        <v>439.77066666666673</v>
      </c>
      <c r="U246" s="43">
        <v>18.828999999999997</v>
      </c>
      <c r="V246" s="43">
        <v>11.734666666666667</v>
      </c>
      <c r="W246" s="43">
        <v>1.5420000000000003</v>
      </c>
      <c r="X246" s="43">
        <v>10.192666666666666</v>
      </c>
      <c r="Y246" s="43">
        <v>119.43499999999999</v>
      </c>
      <c r="Z246" s="43">
        <v>0.96133333333333337</v>
      </c>
      <c r="AA246" s="43">
        <v>7.1866666666666711E-3</v>
      </c>
      <c r="AB246" s="43">
        <v>58.799469999999992</v>
      </c>
      <c r="AC246" s="43">
        <v>9.3730866666666675</v>
      </c>
      <c r="AD246" s="43">
        <v>2.6409333333333338</v>
      </c>
      <c r="AE246" s="43">
        <v>0.34705000000000003</v>
      </c>
      <c r="AF246" s="44">
        <v>97.681379999999962</v>
      </c>
      <c r="AG246" s="43">
        <v>0.2977933333333333</v>
      </c>
      <c r="AH246" s="43">
        <v>2.4228133333333326</v>
      </c>
      <c r="AI246" s="43">
        <v>2.7836933333333338</v>
      </c>
      <c r="AJ246" s="42">
        <v>3106</v>
      </c>
      <c r="AK246" s="45">
        <v>59.679450245405654</v>
      </c>
      <c r="AL246" s="45">
        <v>1.915884478049138</v>
      </c>
      <c r="AM246" s="45">
        <v>9.5952574492424603E-3</v>
      </c>
      <c r="AN246" s="45">
        <v>5.0359626229976931E-2</v>
      </c>
      <c r="AO246" s="45">
        <v>1.8457780342511776E-2</v>
      </c>
      <c r="AP246" s="45">
        <v>5.8068528679384515E-2</v>
      </c>
      <c r="AQ246" s="45">
        <v>0.78323709362519833</v>
      </c>
      <c r="AR246" s="45">
        <v>1.4793599112881349E-2</v>
      </c>
      <c r="AS246" s="45">
        <v>3.4574590364175838E-5</v>
      </c>
      <c r="AT246" s="45">
        <v>0.19673457903024316</v>
      </c>
      <c r="AU246" s="45">
        <v>5.8717974298736833E-2</v>
      </c>
      <c r="AV246" s="45">
        <v>1.1984367211966824E-2</v>
      </c>
      <c r="AW246" s="45">
        <v>5.0570367498818094E-3</v>
      </c>
      <c r="AX246" s="45">
        <v>8.4784269848782318E-3</v>
      </c>
      <c r="AY246" s="45">
        <v>4.3017184483872773E-3</v>
      </c>
      <c r="AZ246" s="45">
        <v>5.5670665421797463E-3</v>
      </c>
      <c r="BA246" s="45">
        <v>1.2632359468726569E-2</v>
      </c>
      <c r="BB246" s="45">
        <v>0.45485882614734202</v>
      </c>
      <c r="BC246" s="24">
        <v>44</v>
      </c>
      <c r="BD246" s="29">
        <v>39</v>
      </c>
      <c r="BE246" s="30">
        <f t="shared" si="76"/>
        <v>0.97107987737868018</v>
      </c>
      <c r="BF246" s="30">
        <v>0.91602014427657552</v>
      </c>
      <c r="BG246" s="30">
        <f t="shared" si="77"/>
        <v>1.10781565542814</v>
      </c>
      <c r="BH246" s="31">
        <f t="shared" si="78"/>
        <v>25.876927141186915</v>
      </c>
      <c r="BI246" s="32">
        <f t="shared" si="79"/>
        <v>980.41685505390387</v>
      </c>
      <c r="BJ246" s="33">
        <f t="shared" si="80"/>
        <v>0.61031391186020301</v>
      </c>
      <c r="BK246" s="33">
        <f t="shared" si="81"/>
        <v>0.5926635586917085</v>
      </c>
      <c r="BL246" s="15"/>
    </row>
    <row r="247" spans="1:64" x14ac:dyDescent="0.3">
      <c r="A247" s="34" t="s">
        <v>20</v>
      </c>
      <c r="B247" s="35">
        <v>40633</v>
      </c>
      <c r="C247" s="15">
        <v>70080</v>
      </c>
      <c r="D247" s="36">
        <v>7.0000000000000007E-2</v>
      </c>
      <c r="E247" s="37">
        <v>7.0000000000000007E-2</v>
      </c>
      <c r="F247" s="38">
        <v>25</v>
      </c>
      <c r="G247" s="39">
        <v>25.5</v>
      </c>
      <c r="H247" s="39">
        <v>468</v>
      </c>
      <c r="I247" s="39">
        <v>62</v>
      </c>
      <c r="J247" s="39">
        <v>885</v>
      </c>
      <c r="K247" s="39">
        <v>25</v>
      </c>
      <c r="L247" s="39">
        <v>469</v>
      </c>
      <c r="M247" s="39">
        <v>63</v>
      </c>
      <c r="N247" s="39">
        <v>902</v>
      </c>
      <c r="O247" s="40">
        <f t="shared" si="74"/>
        <v>25.5</v>
      </c>
      <c r="P247" s="40">
        <f t="shared" si="75"/>
        <v>885</v>
      </c>
      <c r="Q247" s="41" t="s">
        <v>31</v>
      </c>
      <c r="R247" s="40">
        <v>-6</v>
      </c>
      <c r="S247" s="42">
        <v>19922.666666666668</v>
      </c>
      <c r="T247" s="43">
        <v>464.26966666666675</v>
      </c>
      <c r="U247" s="43">
        <v>18.288666666666664</v>
      </c>
      <c r="V247" s="43">
        <v>17.076333333333331</v>
      </c>
      <c r="W247" s="43">
        <v>10.305</v>
      </c>
      <c r="X247" s="43">
        <v>6.7713333333333336</v>
      </c>
      <c r="Y247" s="43">
        <v>68.609999999999985</v>
      </c>
      <c r="Z247" s="43">
        <v>2.3336666666666668</v>
      </c>
      <c r="AA247" s="43">
        <v>9.6066666666666627E-3</v>
      </c>
      <c r="AB247" s="43">
        <v>46.324719999999992</v>
      </c>
      <c r="AC247" s="43">
        <v>4.0380600000000006</v>
      </c>
      <c r="AD247" s="43">
        <v>2.8820333333333332</v>
      </c>
      <c r="AE247" s="43">
        <v>1.73922</v>
      </c>
      <c r="AF247" s="44">
        <v>98.507936666666666</v>
      </c>
      <c r="AG247" s="43">
        <v>0.54212333333333329</v>
      </c>
      <c r="AH247" s="43">
        <v>2.8990766666666654</v>
      </c>
      <c r="AI247" s="43">
        <v>3.0378199999999986</v>
      </c>
      <c r="AJ247" s="42">
        <v>3123.1666666666665</v>
      </c>
      <c r="AK247" s="45">
        <v>122.98873885456159</v>
      </c>
      <c r="AL247" s="45">
        <v>3.1142957175003203</v>
      </c>
      <c r="AM247" s="45">
        <v>2.1129050655653615E-2</v>
      </c>
      <c r="AN247" s="45">
        <v>7.858592193540008E-2</v>
      </c>
      <c r="AO247" s="45">
        <v>3.0597498207398086E-2</v>
      </c>
      <c r="AP247" s="45">
        <v>8.1271504669621866E-2</v>
      </c>
      <c r="AQ247" s="45">
        <v>1.529541288009197</v>
      </c>
      <c r="AR247" s="45">
        <v>3.1675437381878939E-2</v>
      </c>
      <c r="AS247" s="45">
        <v>6.3968382994949416E-5</v>
      </c>
      <c r="AT247" s="45">
        <v>0.33354692830204941</v>
      </c>
      <c r="AU247" s="45">
        <v>9.7679866276817323E-2</v>
      </c>
      <c r="AV247" s="45">
        <v>1.5051322162872468E-2</v>
      </c>
      <c r="AW247" s="45">
        <v>8.0356275638451147E-3</v>
      </c>
      <c r="AX247" s="45">
        <v>1.6754052177541241E-2</v>
      </c>
      <c r="AY247" s="45">
        <v>7.7799336639904591E-3</v>
      </c>
      <c r="AZ247" s="45">
        <v>1.1299822498860209E-2</v>
      </c>
      <c r="BA247" s="45">
        <v>1.5854606640473244E-2</v>
      </c>
      <c r="BB247" s="45">
        <v>0.74663998310284452</v>
      </c>
      <c r="BC247" s="24">
        <v>82</v>
      </c>
      <c r="BD247" s="29">
        <v>41</v>
      </c>
      <c r="BE247" s="30">
        <f t="shared" si="76"/>
        <v>1.0443441880193574</v>
      </c>
      <c r="BF247" s="30">
        <v>0.91602014427657552</v>
      </c>
      <c r="BG247" s="30">
        <f t="shared" si="77"/>
        <v>1.0682506076960097</v>
      </c>
      <c r="BH247" s="31">
        <f t="shared" si="78"/>
        <v>24.952746432523575</v>
      </c>
      <c r="BI247" s="32">
        <f t="shared" si="79"/>
        <v>945.40178781096859</v>
      </c>
      <c r="BJ247" s="33">
        <f t="shared" si="80"/>
        <v>0.60403862124035967</v>
      </c>
      <c r="BK247" s="33">
        <f t="shared" si="81"/>
        <v>0.63082422343159561</v>
      </c>
      <c r="BL247" s="15"/>
    </row>
    <row r="248" spans="1:64" x14ac:dyDescent="0.3">
      <c r="A248" s="34" t="s">
        <v>27</v>
      </c>
      <c r="B248" s="35">
        <v>40631</v>
      </c>
      <c r="C248" s="15">
        <v>63000.000000000007</v>
      </c>
      <c r="D248" s="36">
        <v>7.0000000000000007E-2</v>
      </c>
      <c r="E248" s="37">
        <v>7.0000000000000007E-2</v>
      </c>
      <c r="F248" s="38">
        <v>25</v>
      </c>
      <c r="G248" s="39">
        <v>25.5</v>
      </c>
      <c r="H248" s="39">
        <v>448</v>
      </c>
      <c r="I248" s="39">
        <v>62</v>
      </c>
      <c r="J248" s="39">
        <v>887</v>
      </c>
      <c r="K248" s="39">
        <v>25.5</v>
      </c>
      <c r="L248" s="39">
        <v>446</v>
      </c>
      <c r="M248" s="39">
        <v>63</v>
      </c>
      <c r="N248" s="39">
        <v>885</v>
      </c>
      <c r="O248" s="40">
        <f t="shared" si="74"/>
        <v>25.5</v>
      </c>
      <c r="P248" s="40">
        <f t="shared" si="75"/>
        <v>887</v>
      </c>
      <c r="Q248" s="41" t="s">
        <v>31</v>
      </c>
      <c r="R248" s="40">
        <v>-6</v>
      </c>
      <c r="S248" s="42">
        <v>16212.033333333333</v>
      </c>
      <c r="T248" s="43">
        <v>444.62066666666669</v>
      </c>
      <c r="U248" s="43">
        <v>22.039666666666662</v>
      </c>
      <c r="V248" s="43">
        <v>12.855333333333338</v>
      </c>
      <c r="W248" s="43">
        <v>1.615</v>
      </c>
      <c r="X248" s="43">
        <v>11.24033333333333</v>
      </c>
      <c r="Y248" s="43">
        <v>97.473666666666688</v>
      </c>
      <c r="Z248" s="43">
        <v>1.1519999999999997</v>
      </c>
      <c r="AA248" s="43">
        <v>7.856666666666668E-3</v>
      </c>
      <c r="AB248" s="43">
        <v>54.355310000000003</v>
      </c>
      <c r="AC248" s="43">
        <v>7.0042333333333335</v>
      </c>
      <c r="AD248" s="43">
        <v>2.6487333333333329</v>
      </c>
      <c r="AE248" s="43">
        <v>0.33284999999999992</v>
      </c>
      <c r="AF248" s="44">
        <v>98.02266000000003</v>
      </c>
      <c r="AG248" s="43">
        <v>0.32676999999999989</v>
      </c>
      <c r="AH248" s="43">
        <v>2.5561466666666655</v>
      </c>
      <c r="AI248" s="43">
        <v>2.791913333333333</v>
      </c>
      <c r="AJ248" s="42">
        <v>3113.7666666666669</v>
      </c>
      <c r="AK248" s="45">
        <v>238.76687278643689</v>
      </c>
      <c r="AL248" s="45">
        <v>5.2862175600243617</v>
      </c>
      <c r="AM248" s="45">
        <v>2.7728154909993575E-2</v>
      </c>
      <c r="AN248" s="45">
        <v>0.22614815609612574</v>
      </c>
      <c r="AO248" s="45">
        <v>7.7681933283232814E-3</v>
      </c>
      <c r="AP248" s="45">
        <v>0.23156861399711873</v>
      </c>
      <c r="AQ248" s="45">
        <v>1.5749799852752007</v>
      </c>
      <c r="AR248" s="45">
        <v>2.107458021016036E-2</v>
      </c>
      <c r="AS248" s="45">
        <v>1.278019300845388E-4</v>
      </c>
      <c r="AT248" s="45">
        <v>0.39566628776860152</v>
      </c>
      <c r="AU248" s="45">
        <v>0.11932622723334331</v>
      </c>
      <c r="AV248" s="45">
        <v>2.3853870261171042E-2</v>
      </c>
      <c r="AW248" s="45">
        <v>6.2328800007258539E-3</v>
      </c>
      <c r="AX248" s="45">
        <v>1.7003399254468098E-2</v>
      </c>
      <c r="AY248" s="45">
        <v>7.7441034297738073E-3</v>
      </c>
      <c r="AZ248" s="45">
        <v>2.2193766340299625E-2</v>
      </c>
      <c r="BA248" s="45">
        <v>2.5135381483057932E-2</v>
      </c>
      <c r="BB248" s="45">
        <v>0.77385436272766694</v>
      </c>
      <c r="BC248" s="24">
        <v>63</v>
      </c>
      <c r="BD248" s="29">
        <v>42</v>
      </c>
      <c r="BE248" s="30">
        <f t="shared" si="76"/>
        <v>1.0077120326990188</v>
      </c>
      <c r="BF248" s="30">
        <v>0.91602014427657552</v>
      </c>
      <c r="BG248" s="30">
        <f t="shared" si="77"/>
        <v>1.0874937093817685</v>
      </c>
      <c r="BH248" s="31">
        <f t="shared" si="78"/>
        <v>25.402236686477774</v>
      </c>
      <c r="BI248" s="32">
        <f t="shared" si="79"/>
        <v>964.60692022162868</v>
      </c>
      <c r="BJ248" s="33">
        <f t="shared" si="80"/>
        <v>0.60709818985673591</v>
      </c>
      <c r="BK248" s="33">
        <f t="shared" si="81"/>
        <v>0.61178015094842619</v>
      </c>
      <c r="BL248" s="15"/>
    </row>
    <row r="249" spans="1:64" x14ac:dyDescent="0.3">
      <c r="A249" s="34" t="s">
        <v>26</v>
      </c>
      <c r="B249" s="35">
        <v>40633</v>
      </c>
      <c r="C249" s="15">
        <v>48780</v>
      </c>
      <c r="D249" s="36">
        <v>7.0000000000000007E-2</v>
      </c>
      <c r="E249" s="37">
        <v>7.0000000000000007E-2</v>
      </c>
      <c r="F249" s="38">
        <v>25</v>
      </c>
      <c r="G249" s="39">
        <v>25</v>
      </c>
      <c r="H249" s="39">
        <v>441</v>
      </c>
      <c r="I249" s="39">
        <v>62</v>
      </c>
      <c r="J249" s="39">
        <v>887</v>
      </c>
      <c r="K249" s="39">
        <v>25</v>
      </c>
      <c r="L249" s="39">
        <v>446</v>
      </c>
      <c r="M249" s="39">
        <v>62</v>
      </c>
      <c r="N249" s="39">
        <v>863</v>
      </c>
      <c r="O249" s="40">
        <f t="shared" si="74"/>
        <v>25</v>
      </c>
      <c r="P249" s="40">
        <f t="shared" si="75"/>
        <v>887</v>
      </c>
      <c r="Q249" s="41" t="s">
        <v>31</v>
      </c>
      <c r="R249" s="40">
        <v>-6</v>
      </c>
      <c r="S249" s="42">
        <v>21091.333333333332</v>
      </c>
      <c r="T249" s="43">
        <v>598.51599999999996</v>
      </c>
      <c r="U249" s="43">
        <v>20.321999999999989</v>
      </c>
      <c r="V249" s="43">
        <v>16.318999999999996</v>
      </c>
      <c r="W249" s="43">
        <v>11.367333333333336</v>
      </c>
      <c r="X249" s="43">
        <v>4.9516666666666671</v>
      </c>
      <c r="Y249" s="43">
        <v>112.65699999999997</v>
      </c>
      <c r="Z249" s="43">
        <v>1.6210000000000002</v>
      </c>
      <c r="AA249" s="43">
        <v>1.0233333333333327E-2</v>
      </c>
      <c r="AB249" s="43">
        <v>55.970646666666674</v>
      </c>
      <c r="AC249" s="43">
        <v>6.221309999999999</v>
      </c>
      <c r="AD249" s="43">
        <v>2.5843466666666672</v>
      </c>
      <c r="AE249" s="43">
        <v>1.8001733333333334</v>
      </c>
      <c r="AF249" s="44">
        <v>98.063016666666698</v>
      </c>
      <c r="AG249" s="43">
        <v>0.35332333333333332</v>
      </c>
      <c r="AH249" s="43">
        <v>3.0126766666666667</v>
      </c>
      <c r="AI249" s="43">
        <v>2.7240366666666662</v>
      </c>
      <c r="AJ249" s="42">
        <v>3099</v>
      </c>
      <c r="AK249" s="45">
        <v>53.629851011524416</v>
      </c>
      <c r="AL249" s="45">
        <v>1.6346962177005884</v>
      </c>
      <c r="AM249" s="45">
        <v>1.3493293353264275E-2</v>
      </c>
      <c r="AN249" s="45">
        <v>2.4684212461157984E-2</v>
      </c>
      <c r="AO249" s="45">
        <v>5.9592485833501609E-2</v>
      </c>
      <c r="AP249" s="45">
        <v>7.5934787508893722E-2</v>
      </c>
      <c r="AQ249" s="45">
        <v>0.57810123204474917</v>
      </c>
      <c r="AR249" s="45">
        <v>1.8260566142977785E-2</v>
      </c>
      <c r="AS249" s="45">
        <v>4.7946330148538118E-5</v>
      </c>
      <c r="AT249" s="45">
        <v>9.4109388784920589E-2</v>
      </c>
      <c r="AU249" s="45">
        <v>3.9407546537914881E-2</v>
      </c>
      <c r="AV249" s="45">
        <v>6.309092143736701E-3</v>
      </c>
      <c r="AW249" s="45">
        <v>1.0454068118674449E-2</v>
      </c>
      <c r="AX249" s="45">
        <v>4.1016467116425344E-3</v>
      </c>
      <c r="AY249" s="45">
        <v>4.1906038848285683E-3</v>
      </c>
      <c r="AZ249" s="45">
        <v>5.0008056822140601E-3</v>
      </c>
      <c r="BA249" s="45">
        <v>6.6469844515276511E-3</v>
      </c>
      <c r="BB249" s="45">
        <v>0</v>
      </c>
      <c r="BC249" s="24">
        <v>51</v>
      </c>
      <c r="BD249" s="29">
        <v>45</v>
      </c>
      <c r="BE249" s="30">
        <f t="shared" si="76"/>
        <v>0.9845759346019628</v>
      </c>
      <c r="BF249" s="30">
        <v>0.91874234381380149</v>
      </c>
      <c r="BG249" s="30">
        <f t="shared" si="77"/>
        <v>1.0969369323648206</v>
      </c>
      <c r="BH249" s="31">
        <f t="shared" si="78"/>
        <v>25.195060206419416</v>
      </c>
      <c r="BI249" s="32">
        <f t="shared" si="79"/>
        <v>972.9830590075959</v>
      </c>
      <c r="BJ249" s="33">
        <f t="shared" si="80"/>
        <v>0.60568976444929223</v>
      </c>
      <c r="BK249" s="33">
        <f t="shared" si="81"/>
        <v>0.59634756591150462</v>
      </c>
      <c r="BL249" s="15"/>
    </row>
    <row r="250" spans="1:64" x14ac:dyDescent="0.3">
      <c r="A250" s="34" t="s">
        <v>20</v>
      </c>
      <c r="B250" s="35">
        <v>40633</v>
      </c>
      <c r="C250" s="15">
        <v>67380</v>
      </c>
      <c r="D250" s="36">
        <v>7.0000000000000007E-2</v>
      </c>
      <c r="E250" s="37">
        <v>7.0000000000000007E-2</v>
      </c>
      <c r="F250" s="38">
        <v>25</v>
      </c>
      <c r="G250" s="39">
        <v>25.5</v>
      </c>
      <c r="H250" s="39">
        <v>470</v>
      </c>
      <c r="I250" s="39">
        <v>62</v>
      </c>
      <c r="J250" s="39">
        <v>916</v>
      </c>
      <c r="K250" s="39">
        <v>25.5</v>
      </c>
      <c r="L250" s="39">
        <v>467</v>
      </c>
      <c r="M250" s="39">
        <v>64</v>
      </c>
      <c r="N250" s="39">
        <v>926</v>
      </c>
      <c r="O250" s="40">
        <f t="shared" si="74"/>
        <v>25.5</v>
      </c>
      <c r="P250" s="40">
        <f t="shared" si="75"/>
        <v>916</v>
      </c>
      <c r="Q250" s="41" t="s">
        <v>31</v>
      </c>
      <c r="R250" s="40">
        <v>-6</v>
      </c>
      <c r="S250" s="42">
        <v>20032.933333333334</v>
      </c>
      <c r="T250" s="43">
        <v>469.108</v>
      </c>
      <c r="U250" s="43">
        <v>18.166333333333331</v>
      </c>
      <c r="V250" s="43">
        <v>16.836000000000006</v>
      </c>
      <c r="W250" s="43">
        <v>9.9029999999999987</v>
      </c>
      <c r="X250" s="43">
        <v>6.9329999999999981</v>
      </c>
      <c r="Y250" s="43">
        <v>64.017666666666685</v>
      </c>
      <c r="Z250" s="43">
        <v>2.3886666666666665</v>
      </c>
      <c r="AA250" s="43">
        <v>9.646666666666668E-3</v>
      </c>
      <c r="AB250" s="43">
        <v>46.550363333333344</v>
      </c>
      <c r="AC250" s="43">
        <v>3.7478899999999999</v>
      </c>
      <c r="AD250" s="43">
        <v>2.8263566666666669</v>
      </c>
      <c r="AE250" s="43">
        <v>1.6624766666666668</v>
      </c>
      <c r="AF250" s="44">
        <v>98.531660000000016</v>
      </c>
      <c r="AG250" s="43">
        <v>0.55194333333333334</v>
      </c>
      <c r="AH250" s="43">
        <v>2.9099899999999996</v>
      </c>
      <c r="AI250" s="43">
        <v>2.9791266666666663</v>
      </c>
      <c r="AJ250" s="42">
        <v>3123.3</v>
      </c>
      <c r="AK250" s="45">
        <v>204.3862019321125</v>
      </c>
      <c r="AL250" s="45">
        <v>6.148995656710655</v>
      </c>
      <c r="AM250" s="45">
        <v>2.870580060729486E-2</v>
      </c>
      <c r="AN250" s="45">
        <v>0.12947107252467488</v>
      </c>
      <c r="AO250" s="45">
        <v>7.728808624789496E-2</v>
      </c>
      <c r="AP250" s="45">
        <v>5.2598020154164815E-2</v>
      </c>
      <c r="AQ250" s="45">
        <v>0.88605161884754047</v>
      </c>
      <c r="AR250" s="45">
        <v>2.956387979453556E-2</v>
      </c>
      <c r="AS250" s="45">
        <v>1.008013865987463E-4</v>
      </c>
      <c r="AT250" s="45">
        <v>0.22104853185599799</v>
      </c>
      <c r="AU250" s="45">
        <v>6.8473031942865678E-2</v>
      </c>
      <c r="AV250" s="45">
        <v>1.7277445599300268E-2</v>
      </c>
      <c r="AW250" s="45">
        <v>1.0023547562970216E-2</v>
      </c>
      <c r="AX250" s="45">
        <v>9.3862188046245527E-3</v>
      </c>
      <c r="AY250" s="45">
        <v>6.3977734992047347E-3</v>
      </c>
      <c r="AZ250" s="45">
        <v>1.9088204518082304E-2</v>
      </c>
      <c r="BA250" s="45">
        <v>1.8208030311269052E-2</v>
      </c>
      <c r="BB250" s="45">
        <v>0.74971258860795598</v>
      </c>
      <c r="BC250" s="24">
        <v>80</v>
      </c>
      <c r="BD250" s="29">
        <v>47</v>
      </c>
      <c r="BE250" s="30">
        <f t="shared" si="76"/>
        <v>1.0404881716698482</v>
      </c>
      <c r="BF250" s="30">
        <v>0.91602014427657552</v>
      </c>
      <c r="BG250" s="30">
        <f t="shared" si="77"/>
        <v>1.070228228671124</v>
      </c>
      <c r="BH250" s="31">
        <f t="shared" si="78"/>
        <v>24.998940719122764</v>
      </c>
      <c r="BI250" s="32">
        <f t="shared" si="79"/>
        <v>980.32905746274957</v>
      </c>
      <c r="BJ250" s="33">
        <f t="shared" si="80"/>
        <v>0.60435371389278547</v>
      </c>
      <c r="BK250" s="33">
        <f t="shared" si="81"/>
        <v>0.62882289081018694</v>
      </c>
      <c r="BL250" s="15"/>
    </row>
    <row r="251" spans="1:64" x14ac:dyDescent="0.3">
      <c r="A251" s="34" t="s">
        <v>20</v>
      </c>
      <c r="B251" s="35">
        <v>40633</v>
      </c>
      <c r="C251" s="15">
        <v>72900</v>
      </c>
      <c r="D251" s="36">
        <v>0.3</v>
      </c>
      <c r="E251" s="37">
        <v>0.3</v>
      </c>
      <c r="F251" s="38">
        <v>52.5</v>
      </c>
      <c r="G251" s="39">
        <v>51.5</v>
      </c>
      <c r="H251" s="39">
        <v>508</v>
      </c>
      <c r="I251" s="39">
        <v>81</v>
      </c>
      <c r="J251" s="39">
        <v>2120</v>
      </c>
      <c r="K251" s="39">
        <v>51.5</v>
      </c>
      <c r="L251" s="39">
        <v>495</v>
      </c>
      <c r="M251" s="39">
        <v>81</v>
      </c>
      <c r="N251" s="39">
        <v>2140</v>
      </c>
      <c r="O251" s="40">
        <f t="shared" si="74"/>
        <v>51.5</v>
      </c>
      <c r="P251" s="40">
        <f t="shared" si="75"/>
        <v>2120</v>
      </c>
      <c r="Q251" s="41" t="s">
        <v>31</v>
      </c>
      <c r="R251" s="40">
        <v>-6</v>
      </c>
      <c r="S251" s="42">
        <v>25646.466666666667</v>
      </c>
      <c r="T251" s="43">
        <v>57.191666666666656</v>
      </c>
      <c r="U251" s="43">
        <v>17.46733333333334</v>
      </c>
      <c r="V251" s="43">
        <v>50.943333333333335</v>
      </c>
      <c r="W251" s="43">
        <v>43.683333333333344</v>
      </c>
      <c r="X251" s="43">
        <v>7.26</v>
      </c>
      <c r="Y251" s="43">
        <v>2.859</v>
      </c>
      <c r="Z251" s="43">
        <v>2.9346666666666659</v>
      </c>
      <c r="AA251" s="43">
        <v>1.2076666666666673E-2</v>
      </c>
      <c r="AB251" s="43">
        <v>4.5265033333333333</v>
      </c>
      <c r="AC251" s="43">
        <v>0.13412666666666664</v>
      </c>
      <c r="AD251" s="43">
        <v>6.8546133333333321</v>
      </c>
      <c r="AE251" s="43">
        <v>5.877723333333333</v>
      </c>
      <c r="AF251" s="44">
        <v>99.880253333333314</v>
      </c>
      <c r="AG251" s="43">
        <v>0.54368666666666665</v>
      </c>
      <c r="AH251" s="43">
        <v>3.3864499999999995</v>
      </c>
      <c r="AI251" s="43">
        <v>7.2251566666666669</v>
      </c>
      <c r="AJ251" s="42">
        <v>3189.3</v>
      </c>
      <c r="AK251" s="45">
        <v>158.78845900335835</v>
      </c>
      <c r="AL251" s="45">
        <v>1.128875190356684</v>
      </c>
      <c r="AM251" s="45">
        <v>1.9640446187313622E-2</v>
      </c>
      <c r="AN251" s="45">
        <v>0.16329227727021209</v>
      </c>
      <c r="AO251" s="45">
        <v>0.18130434183387983</v>
      </c>
      <c r="AP251" s="45">
        <v>2.7667982242644818E-2</v>
      </c>
      <c r="AQ251" s="45">
        <v>6.7484353231207911E-2</v>
      </c>
      <c r="AR251" s="45">
        <v>5.7459631006532216E-2</v>
      </c>
      <c r="AS251" s="45">
        <v>8.5835983666257654E-5</v>
      </c>
      <c r="AT251" s="45">
        <v>7.8824936905522683E-2</v>
      </c>
      <c r="AU251" s="45">
        <v>2.3880353103918213E-3</v>
      </c>
      <c r="AV251" s="45">
        <v>3.1140678943424982E-2</v>
      </c>
      <c r="AW251" s="45">
        <v>2.4334347561920867E-2</v>
      </c>
      <c r="AX251" s="45">
        <v>1.9074686843059908E-3</v>
      </c>
      <c r="AY251" s="45">
        <v>1.3500951009500014E-2</v>
      </c>
      <c r="AZ251" s="45">
        <v>1.4319886100490922E-2</v>
      </c>
      <c r="BA251" s="45">
        <v>3.2817958533383026E-2</v>
      </c>
      <c r="BB251" s="45">
        <v>0.46609159969939901</v>
      </c>
      <c r="BC251" s="24">
        <v>84</v>
      </c>
      <c r="BD251" s="29">
        <v>40</v>
      </c>
      <c r="BE251" s="30">
        <f t="shared" si="76"/>
        <v>1.0482002043688667</v>
      </c>
      <c r="BF251" s="30">
        <v>0.91602014427657552</v>
      </c>
      <c r="BG251" s="30">
        <f t="shared" si="77"/>
        <v>1.0662839093994811</v>
      </c>
      <c r="BH251" s="31">
        <f t="shared" si="78"/>
        <v>50.301983337187039</v>
      </c>
      <c r="BI251" s="32">
        <f t="shared" si="79"/>
        <v>2260.5218879269</v>
      </c>
      <c r="BJ251" s="33">
        <f t="shared" si="80"/>
        <v>0.76063647489237785</v>
      </c>
      <c r="BK251" s="33">
        <f t="shared" si="81"/>
        <v>0.79729930843260488</v>
      </c>
      <c r="BL251" s="15"/>
    </row>
    <row r="252" spans="1:64" x14ac:dyDescent="0.3">
      <c r="A252" s="34" t="s">
        <v>28</v>
      </c>
      <c r="B252" s="35">
        <v>40631</v>
      </c>
      <c r="C252" s="15"/>
      <c r="D252" s="36">
        <v>0.3</v>
      </c>
      <c r="E252" s="37">
        <v>0.3</v>
      </c>
      <c r="F252" s="38">
        <v>52.5</v>
      </c>
      <c r="G252" s="39">
        <v>52</v>
      </c>
      <c r="H252" s="39">
        <v>512</v>
      </c>
      <c r="I252" s="39">
        <v>81</v>
      </c>
      <c r="J252" s="39">
        <v>2131</v>
      </c>
      <c r="K252" s="39">
        <v>52</v>
      </c>
      <c r="L252" s="39">
        <v>493</v>
      </c>
      <c r="M252" s="39">
        <v>81</v>
      </c>
      <c r="N252" s="39">
        <v>2121</v>
      </c>
      <c r="O252" s="40">
        <f t="shared" si="74"/>
        <v>52</v>
      </c>
      <c r="P252" s="40">
        <f t="shared" si="75"/>
        <v>2131</v>
      </c>
      <c r="Q252" s="41" t="s">
        <v>31</v>
      </c>
      <c r="R252" s="40">
        <v>-6</v>
      </c>
      <c r="S252" s="42">
        <v>18756.599999999999</v>
      </c>
      <c r="T252" s="43">
        <v>58.206000000000017</v>
      </c>
      <c r="U252" s="43">
        <v>18.450666666666667</v>
      </c>
      <c r="V252" s="43">
        <v>40.950000000000003</v>
      </c>
      <c r="W252" s="43">
        <v>33.080333333333328</v>
      </c>
      <c r="X252" s="43">
        <v>7.8696666666666646</v>
      </c>
      <c r="Y252" s="43">
        <v>4.2843333333333327</v>
      </c>
      <c r="Z252" s="43">
        <v>1.4773333333333334</v>
      </c>
      <c r="AA252" s="43">
        <v>8.8266666666666615E-3</v>
      </c>
      <c r="AB252" s="43">
        <v>6.3214666666666659</v>
      </c>
      <c r="AC252" s="43">
        <v>0.27411333333333326</v>
      </c>
      <c r="AD252" s="43">
        <v>7.5130266666666676</v>
      </c>
      <c r="AE252" s="43">
        <v>6.0692300000000001</v>
      </c>
      <c r="AF252" s="44">
        <v>99.824089999999984</v>
      </c>
      <c r="AG252" s="43">
        <v>0.37312999999999991</v>
      </c>
      <c r="AH252" s="43">
        <v>2.7629000000000006</v>
      </c>
      <c r="AI252" s="43">
        <v>7.9191666666666665</v>
      </c>
      <c r="AJ252" s="42">
        <v>3200.8666666666668</v>
      </c>
      <c r="AK252" s="45">
        <v>157.44700257774349</v>
      </c>
      <c r="AL252" s="45">
        <v>1.2577144020961832</v>
      </c>
      <c r="AM252" s="45">
        <v>2.2580634567505656E-2</v>
      </c>
      <c r="AN252" s="45">
        <v>0.16205575881627057</v>
      </c>
      <c r="AO252" s="45">
        <v>0.10387271167099256</v>
      </c>
      <c r="AP252" s="45">
        <v>6.4779910324183024E-2</v>
      </c>
      <c r="AQ252" s="45">
        <v>5.494092961651114E-2</v>
      </c>
      <c r="AR252" s="45">
        <v>1.8742048122232867E-2</v>
      </c>
      <c r="AS252" s="45">
        <v>7.849152527649021E-5</v>
      </c>
      <c r="AT252" s="45">
        <v>8.9679153512532014E-2</v>
      </c>
      <c r="AU252" s="45">
        <v>4.9789026164776297E-3</v>
      </c>
      <c r="AV252" s="45">
        <v>4.1240664007943566E-2</v>
      </c>
      <c r="AW252" s="45">
        <v>3.51929572695917E-2</v>
      </c>
      <c r="AX252" s="45">
        <v>1.7858350698062243E-3</v>
      </c>
      <c r="AY252" s="45">
        <v>4.3191753682929991E-3</v>
      </c>
      <c r="AZ252" s="45">
        <v>1.4440364882198586E-2</v>
      </c>
      <c r="BA252" s="45">
        <v>4.3466938155840663E-2</v>
      </c>
      <c r="BB252" s="45">
        <v>0.68144538746105965</v>
      </c>
      <c r="BC252" s="24">
        <v>72</v>
      </c>
      <c r="BD252" s="29">
        <v>34</v>
      </c>
      <c r="BE252" s="30">
        <f t="shared" si="76"/>
        <v>1.0250641062718109</v>
      </c>
      <c r="BF252" s="30">
        <v>0.91397849462365588</v>
      </c>
      <c r="BG252" s="30">
        <f t="shared" si="77"/>
        <v>1.0806585890897376</v>
      </c>
      <c r="BH252" s="31">
        <f t="shared" si="78"/>
        <v>51.360332943834841</v>
      </c>
      <c r="BI252" s="32">
        <f t="shared" si="79"/>
        <v>2302.8834533502309</v>
      </c>
      <c r="BJ252" s="33">
        <f t="shared" si="80"/>
        <v>0.76675908898161949</v>
      </c>
      <c r="BK252" s="33">
        <f t="shared" si="81"/>
        <v>0.78597722027273165</v>
      </c>
      <c r="BL252" s="15"/>
    </row>
    <row r="253" spans="1:64" x14ac:dyDescent="0.3">
      <c r="A253" s="34" t="s">
        <v>24</v>
      </c>
      <c r="B253" s="35">
        <v>40631</v>
      </c>
      <c r="C253" s="15"/>
      <c r="D253" s="36">
        <v>0.3</v>
      </c>
      <c r="E253" s="37">
        <v>0.3</v>
      </c>
      <c r="F253" s="38">
        <v>52.5</v>
      </c>
      <c r="G253" s="39">
        <v>52</v>
      </c>
      <c r="H253" s="39">
        <v>488</v>
      </c>
      <c r="I253" s="39">
        <v>81</v>
      </c>
      <c r="J253" s="39">
        <v>2133</v>
      </c>
      <c r="K253" s="39">
        <v>52</v>
      </c>
      <c r="L253" s="39">
        <v>478</v>
      </c>
      <c r="M253" s="39">
        <v>81</v>
      </c>
      <c r="N253" s="39">
        <v>2150</v>
      </c>
      <c r="O253" s="40">
        <f t="shared" si="74"/>
        <v>52</v>
      </c>
      <c r="P253" s="40">
        <f t="shared" si="75"/>
        <v>2133</v>
      </c>
      <c r="Q253" s="41" t="s">
        <v>31</v>
      </c>
      <c r="R253" s="40">
        <v>-6</v>
      </c>
      <c r="S253" s="42">
        <v>19125.266666666666</v>
      </c>
      <c r="T253" s="43">
        <v>77.910666666666657</v>
      </c>
      <c r="U253" s="43">
        <v>18.27866666666667</v>
      </c>
      <c r="V253" s="43">
        <v>34.622666666666674</v>
      </c>
      <c r="W253" s="43">
        <v>26.505999999999993</v>
      </c>
      <c r="X253" s="43">
        <v>8.1166666666666689</v>
      </c>
      <c r="Y253" s="43">
        <v>12.068666666666669</v>
      </c>
      <c r="Z253" s="43">
        <v>1.3053333333333335</v>
      </c>
      <c r="AA253" s="43">
        <v>9.0233333333333329E-3</v>
      </c>
      <c r="AB253" s="43">
        <v>8.285796666666668</v>
      </c>
      <c r="AC253" s="43">
        <v>0.75624666666666662</v>
      </c>
      <c r="AD253" s="43">
        <v>6.2213533333333322</v>
      </c>
      <c r="AE253" s="43">
        <v>4.7628966666666672</v>
      </c>
      <c r="AF253" s="44">
        <v>99.729730000000032</v>
      </c>
      <c r="AG253" s="43">
        <v>0.3228766666666667</v>
      </c>
      <c r="AH253" s="43">
        <v>2.7974466666666671</v>
      </c>
      <c r="AI253" s="43">
        <v>6.5576566666666638</v>
      </c>
      <c r="AJ253" s="42">
        <v>3195.2666666666669</v>
      </c>
      <c r="AK253" s="45">
        <v>213.02062929620575</v>
      </c>
      <c r="AL253" s="45">
        <v>0.93124659993297643</v>
      </c>
      <c r="AM253" s="45">
        <v>3.6646807579203279E-2</v>
      </c>
      <c r="AN253" s="45">
        <v>0.206313008486251</v>
      </c>
      <c r="AO253" s="45">
        <v>0.18006895231135828</v>
      </c>
      <c r="AP253" s="45">
        <v>4.8942847269550699E-2</v>
      </c>
      <c r="AQ253" s="45">
        <v>6.4739975037190894E-2</v>
      </c>
      <c r="AR253" s="45">
        <v>2.1613107985239188E-2</v>
      </c>
      <c r="AS253" s="45">
        <v>1.0400044208570938E-4</v>
      </c>
      <c r="AT253" s="45">
        <v>0.14236538101879831</v>
      </c>
      <c r="AU253" s="45">
        <v>8.4260570127200826E-3</v>
      </c>
      <c r="AV253" s="45">
        <v>5.3721264866443505E-2</v>
      </c>
      <c r="AW253" s="45">
        <v>4.6541620108230534E-2</v>
      </c>
      <c r="AX253" s="45">
        <v>3.8237145687733108E-3</v>
      </c>
      <c r="AY253" s="45">
        <v>4.3491325598317334E-3</v>
      </c>
      <c r="AZ253" s="45">
        <v>1.9376785494295813E-2</v>
      </c>
      <c r="BA253" s="45">
        <v>5.6626944258823968E-2</v>
      </c>
      <c r="BB253" s="45">
        <v>0.63968382994949158</v>
      </c>
      <c r="BC253" s="24">
        <v>48</v>
      </c>
      <c r="BD253" s="29">
        <v>42</v>
      </c>
      <c r="BE253" s="30">
        <f t="shared" si="76"/>
        <v>0.97879191007769883</v>
      </c>
      <c r="BF253" s="30">
        <v>0.91602014427657552</v>
      </c>
      <c r="BG253" s="30">
        <f t="shared" si="77"/>
        <v>1.1034427105947899</v>
      </c>
      <c r="BH253" s="31">
        <f t="shared" si="78"/>
        <v>52.560339049918703</v>
      </c>
      <c r="BI253" s="32">
        <f t="shared" si="79"/>
        <v>2353.6433016986871</v>
      </c>
      <c r="BJ253" s="33">
        <f t="shared" si="80"/>
        <v>0.77369088793121199</v>
      </c>
      <c r="BK253" s="33">
        <f t="shared" si="81"/>
        <v>0.75728238200790177</v>
      </c>
      <c r="BL253" s="15"/>
    </row>
    <row r="254" spans="1:64" x14ac:dyDescent="0.3">
      <c r="A254" s="34" t="s">
        <v>27</v>
      </c>
      <c r="B254" s="35">
        <v>40631</v>
      </c>
      <c r="C254" s="15">
        <v>63780</v>
      </c>
      <c r="D254" s="36">
        <v>0.3</v>
      </c>
      <c r="E254" s="37">
        <v>0.3</v>
      </c>
      <c r="F254" s="38">
        <v>52.5</v>
      </c>
      <c r="G254" s="39">
        <v>52.5</v>
      </c>
      <c r="H254" s="39">
        <v>500</v>
      </c>
      <c r="I254" s="39">
        <v>81</v>
      </c>
      <c r="J254" s="39">
        <v>2145</v>
      </c>
      <c r="K254" s="39">
        <v>53</v>
      </c>
      <c r="L254" s="39">
        <v>491</v>
      </c>
      <c r="M254" s="39">
        <v>81</v>
      </c>
      <c r="N254" s="39">
        <v>2219</v>
      </c>
      <c r="O254" s="40">
        <f t="shared" si="74"/>
        <v>52.5</v>
      </c>
      <c r="P254" s="40">
        <f t="shared" si="75"/>
        <v>2145</v>
      </c>
      <c r="Q254" s="41" t="s">
        <v>31</v>
      </c>
      <c r="R254" s="40">
        <v>-6</v>
      </c>
      <c r="S254" s="42">
        <v>20403.866666666665</v>
      </c>
      <c r="T254" s="43">
        <v>56.794666666666672</v>
      </c>
      <c r="U254" s="43">
        <v>21.490333333333318</v>
      </c>
      <c r="V254" s="43">
        <v>37.094333333333338</v>
      </c>
      <c r="W254" s="43">
        <v>29.233000000000008</v>
      </c>
      <c r="X254" s="43">
        <v>7.8613333333333362</v>
      </c>
      <c r="Y254" s="43">
        <v>4.9000000000000004</v>
      </c>
      <c r="Z254" s="43">
        <v>1.5206666666666666</v>
      </c>
      <c r="AA254" s="43">
        <v>9.6033333333333335E-3</v>
      </c>
      <c r="AB254" s="43">
        <v>5.6663000000000014</v>
      </c>
      <c r="AC254" s="43">
        <v>0.28839000000000004</v>
      </c>
      <c r="AD254" s="43">
        <v>6.2590866666666658</v>
      </c>
      <c r="AE254" s="43">
        <v>4.9323899999999998</v>
      </c>
      <c r="AF254" s="44">
        <v>99.838049999999996</v>
      </c>
      <c r="AG254" s="43">
        <v>0.3533</v>
      </c>
      <c r="AH254" s="43">
        <v>2.9124999999999992</v>
      </c>
      <c r="AI254" s="43">
        <v>6.5974333333333339</v>
      </c>
      <c r="AJ254" s="42">
        <v>3197.4</v>
      </c>
      <c r="AK254" s="45">
        <v>321.30603451555265</v>
      </c>
      <c r="AL254" s="45">
        <v>0.66988281699474772</v>
      </c>
      <c r="AM254" s="45">
        <v>4.53707587232835E-2</v>
      </c>
      <c r="AN254" s="45">
        <v>0.56654843255969778</v>
      </c>
      <c r="AO254" s="45">
        <v>0.55553732920270904</v>
      </c>
      <c r="AP254" s="45">
        <v>2.6617771265198709E-2</v>
      </c>
      <c r="AQ254" s="45">
        <v>3.9653673135076131E-2</v>
      </c>
      <c r="AR254" s="45">
        <v>1.9815238534040415E-2</v>
      </c>
      <c r="AS254" s="45">
        <v>1.5643293888377869E-4</v>
      </c>
      <c r="AT254" s="45">
        <v>0.12924529471856716</v>
      </c>
      <c r="AU254" s="45">
        <v>6.3723730219624151E-3</v>
      </c>
      <c r="AV254" s="45">
        <v>5.5992891995529093E-2</v>
      </c>
      <c r="AW254" s="45">
        <v>5.2606459220557143E-2</v>
      </c>
      <c r="AX254" s="45">
        <v>3.5667767734645214E-3</v>
      </c>
      <c r="AY254" s="45">
        <v>6.3948254943702919E-3</v>
      </c>
      <c r="AZ254" s="45">
        <v>2.9157479669711762E-2</v>
      </c>
      <c r="BA254" s="45">
        <v>5.9023503987720931E-2</v>
      </c>
      <c r="BB254" s="45">
        <v>0.56324184797504617</v>
      </c>
      <c r="BC254" s="24">
        <v>64</v>
      </c>
      <c r="BD254" s="29">
        <v>41</v>
      </c>
      <c r="BE254" s="30">
        <f t="shared" si="76"/>
        <v>1.0096400408737736</v>
      </c>
      <c r="BF254" s="30">
        <v>0.91602014427657552</v>
      </c>
      <c r="BG254" s="30">
        <f t="shared" si="77"/>
        <v>1.0864548744522771</v>
      </c>
      <c r="BH254" s="31">
        <f t="shared" si="78"/>
        <v>52.248763919402592</v>
      </c>
      <c r="BI254" s="32">
        <f t="shared" si="79"/>
        <v>2330.4457057001341</v>
      </c>
      <c r="BJ254" s="33">
        <f t="shared" si="80"/>
        <v>0.77189192040060484</v>
      </c>
      <c r="BK254" s="33">
        <f t="shared" si="81"/>
        <v>0.77933299006340229</v>
      </c>
      <c r="BL254" s="15"/>
    </row>
    <row r="255" spans="1:64" x14ac:dyDescent="0.3">
      <c r="A255" s="34" t="s">
        <v>20</v>
      </c>
      <c r="B255" s="35">
        <v>40633</v>
      </c>
      <c r="C255" s="15"/>
      <c r="D255" s="36">
        <v>0.3</v>
      </c>
      <c r="E255" s="37">
        <v>0.3</v>
      </c>
      <c r="F255" s="38">
        <v>52.5</v>
      </c>
      <c r="G255" s="39">
        <v>52.5</v>
      </c>
      <c r="H255" s="39">
        <v>522</v>
      </c>
      <c r="I255" s="39">
        <v>82</v>
      </c>
      <c r="J255" s="39">
        <v>2250</v>
      </c>
      <c r="K255" s="39">
        <v>53</v>
      </c>
      <c r="L255" s="39">
        <v>508</v>
      </c>
      <c r="M255" s="39">
        <v>82</v>
      </c>
      <c r="N255" s="39">
        <v>2280</v>
      </c>
      <c r="O255" s="40">
        <f t="shared" si="74"/>
        <v>52.5</v>
      </c>
      <c r="P255" s="40">
        <f t="shared" si="75"/>
        <v>2250</v>
      </c>
      <c r="Q255" s="41" t="s">
        <v>31</v>
      </c>
      <c r="R255" s="40">
        <v>-6</v>
      </c>
      <c r="S255" s="42">
        <v>25551.5</v>
      </c>
      <c r="T255" s="43">
        <v>46.661666666666655</v>
      </c>
      <c r="U255" s="43">
        <v>17.477</v>
      </c>
      <c r="V255" s="43">
        <v>51.462999999999994</v>
      </c>
      <c r="W255" s="43">
        <v>44.365000000000009</v>
      </c>
      <c r="X255" s="43">
        <v>7.0979999999999981</v>
      </c>
      <c r="Y255" s="43">
        <v>3.6093333333333337</v>
      </c>
      <c r="Z255" s="43">
        <v>3.0963333333333343</v>
      </c>
      <c r="AA255" s="43">
        <v>1.2020000000000003E-2</v>
      </c>
      <c r="AB255" s="43">
        <v>3.7083300000000006</v>
      </c>
      <c r="AC255" s="43">
        <v>0.17003666666666667</v>
      </c>
      <c r="AD255" s="43">
        <v>6.9524833333333351</v>
      </c>
      <c r="AE255" s="43">
        <v>5.9935633333333316</v>
      </c>
      <c r="AF255" s="44">
        <v>99.895876666666695</v>
      </c>
      <c r="AG255" s="43">
        <v>0.57589999999999997</v>
      </c>
      <c r="AH255" s="43">
        <v>3.3768833333333332</v>
      </c>
      <c r="AI255" s="43">
        <v>7.3283000000000005</v>
      </c>
      <c r="AJ255" s="42">
        <v>3190.7333333333331</v>
      </c>
      <c r="AK255" s="45">
        <v>104.1625884259133</v>
      </c>
      <c r="AL255" s="45">
        <v>0.61233911797531448</v>
      </c>
      <c r="AM255" s="45">
        <v>1.4178662939734818E-2</v>
      </c>
      <c r="AN255" s="45">
        <v>7.9487583068483053E-2</v>
      </c>
      <c r="AO255" s="45">
        <v>7.4173608095676302E-2</v>
      </c>
      <c r="AP255" s="45">
        <v>3.4079015689201284E-2</v>
      </c>
      <c r="AQ255" s="45">
        <v>1.4840144374549495E-2</v>
      </c>
      <c r="AR255" s="45">
        <v>4.452688713755909E-2</v>
      </c>
      <c r="AS255" s="45">
        <v>4.8423419811149928E-5</v>
      </c>
      <c r="AT255" s="45">
        <v>3.8667291265268376E-2</v>
      </c>
      <c r="AU255" s="45">
        <v>6.0199858708353897E-4</v>
      </c>
      <c r="AV255" s="45">
        <v>2.810144288028681E-2</v>
      </c>
      <c r="AW255" s="45">
        <v>2.7405391910117358E-2</v>
      </c>
      <c r="AX255" s="45">
        <v>9.2239692754901765E-4</v>
      </c>
      <c r="AY255" s="45">
        <v>8.2353317878014164E-3</v>
      </c>
      <c r="AZ255" s="45">
        <v>9.4032673460669545E-3</v>
      </c>
      <c r="BA255" s="45">
        <v>2.9622998986691358E-2</v>
      </c>
      <c r="BB255" s="45">
        <v>0.44977644510880366</v>
      </c>
      <c r="BC255" s="24">
        <v>81</v>
      </c>
      <c r="BD255" s="29">
        <v>42</v>
      </c>
      <c r="BE255" s="30">
        <f t="shared" si="76"/>
        <v>1.0424161798446028</v>
      </c>
      <c r="BF255" s="30">
        <v>0.91602014427657552</v>
      </c>
      <c r="BG255" s="30">
        <f t="shared" si="77"/>
        <v>1.0692380465370359</v>
      </c>
      <c r="BH255" s="31">
        <f t="shared" si="78"/>
        <v>51.420788456880118</v>
      </c>
      <c r="BI255" s="32">
        <f t="shared" si="79"/>
        <v>2405.785604708331</v>
      </c>
      <c r="BJ255" s="33">
        <f t="shared" si="80"/>
        <v>0.76710853953361935</v>
      </c>
      <c r="BK255" s="33">
        <f t="shared" si="81"/>
        <v>0.79964635330680789</v>
      </c>
      <c r="BL255" s="15"/>
    </row>
    <row r="256" spans="1:64" x14ac:dyDescent="0.3">
      <c r="A256" s="34" t="s">
        <v>24</v>
      </c>
      <c r="B256" s="35">
        <v>40631</v>
      </c>
      <c r="C256" s="15"/>
      <c r="D256" s="36">
        <v>0.65</v>
      </c>
      <c r="E256" s="37">
        <v>0.65</v>
      </c>
      <c r="F256" s="38">
        <v>74.099999999999994</v>
      </c>
      <c r="G256" s="39">
        <v>74</v>
      </c>
      <c r="H256" s="39">
        <v>609</v>
      </c>
      <c r="I256" s="39">
        <v>90</v>
      </c>
      <c r="J256" s="39">
        <v>4350</v>
      </c>
      <c r="K256" s="39">
        <v>74</v>
      </c>
      <c r="L256" s="39">
        <v>600</v>
      </c>
      <c r="M256" s="39">
        <v>90</v>
      </c>
      <c r="N256" s="39">
        <v>4350</v>
      </c>
      <c r="O256" s="40">
        <f t="shared" si="74"/>
        <v>74</v>
      </c>
      <c r="P256" s="40">
        <f t="shared" si="75"/>
        <v>4350</v>
      </c>
      <c r="Q256" s="41" t="s">
        <v>31</v>
      </c>
      <c r="R256" s="40">
        <v>-6</v>
      </c>
      <c r="S256" s="42">
        <v>27179.5</v>
      </c>
      <c r="T256" s="43">
        <v>19.909999999999993</v>
      </c>
      <c r="U256" s="43">
        <v>17.238333333333337</v>
      </c>
      <c r="V256" s="43">
        <v>84.34499999999997</v>
      </c>
      <c r="W256" s="43">
        <v>74.410000000000011</v>
      </c>
      <c r="X256" s="43">
        <v>9.9349999999999987</v>
      </c>
      <c r="Y256" s="43">
        <v>5.3876666666666662</v>
      </c>
      <c r="Z256" s="43">
        <v>1.9579999999999997</v>
      </c>
      <c r="AA256" s="43">
        <v>1.2773333333333336E-2</v>
      </c>
      <c r="AB256" s="43">
        <v>1.4879199999999997</v>
      </c>
      <c r="AC256" s="43">
        <v>0.23903666666666665</v>
      </c>
      <c r="AD256" s="43">
        <v>10.731166666666669</v>
      </c>
      <c r="AE256" s="43">
        <v>9.4670933333333327</v>
      </c>
      <c r="AF256" s="44">
        <v>99.941140000000004</v>
      </c>
      <c r="AG256" s="43">
        <v>0.34297</v>
      </c>
      <c r="AH256" s="43">
        <v>3.5204999999999989</v>
      </c>
      <c r="AI256" s="43">
        <v>11.311263333333331</v>
      </c>
      <c r="AJ256" s="42">
        <v>3191.4333333333334</v>
      </c>
      <c r="AK256" s="45">
        <v>170.64699397212991</v>
      </c>
      <c r="AL256" s="45">
        <v>0.28656106047305718</v>
      </c>
      <c r="AM256" s="45">
        <v>2.3937178316316816E-2</v>
      </c>
      <c r="AN256" s="45">
        <v>0.44335515459666608</v>
      </c>
      <c r="AO256" s="45">
        <v>0.44829946887401562</v>
      </c>
      <c r="AP256" s="45">
        <v>1.6968530710782109E-2</v>
      </c>
      <c r="AQ256" s="45">
        <v>2.387948670004178E-2</v>
      </c>
      <c r="AR256" s="45">
        <v>3.4280787823401951E-2</v>
      </c>
      <c r="AS256" s="45">
        <v>8.6834497091061146E-5</v>
      </c>
      <c r="AT256" s="45">
        <v>1.6772029260564779E-2</v>
      </c>
      <c r="AU256" s="45">
        <v>2.3320086551760666E-3</v>
      </c>
      <c r="AV256" s="45">
        <v>2.9051729526927438E-2</v>
      </c>
      <c r="AW256" s="45">
        <v>2.4697660552805752E-2</v>
      </c>
      <c r="AX256" s="45">
        <v>4.4998084250258283E-4</v>
      </c>
      <c r="AY256" s="45">
        <v>5.5105009472510924E-3</v>
      </c>
      <c r="AZ256" s="45">
        <v>1.5318548594252749E-2</v>
      </c>
      <c r="BA256" s="45">
        <v>3.0634243667136227E-2</v>
      </c>
      <c r="BB256" s="45">
        <v>0.50400693299373078</v>
      </c>
      <c r="BC256" s="24">
        <v>48</v>
      </c>
      <c r="BD256" s="29">
        <v>43</v>
      </c>
      <c r="BE256" s="30">
        <f t="shared" si="76"/>
        <v>0.97879191007769883</v>
      </c>
      <c r="BF256" s="30">
        <v>0.91602014427657552</v>
      </c>
      <c r="BG256" s="30">
        <f t="shared" si="77"/>
        <v>1.1034427105947899</v>
      </c>
      <c r="BH256" s="31">
        <f t="shared" si="78"/>
        <v>74.797405571038155</v>
      </c>
      <c r="BI256" s="32">
        <f t="shared" si="79"/>
        <v>4799.9757910873359</v>
      </c>
      <c r="BJ256" s="33">
        <f t="shared" si="80"/>
        <v>0.90527608803526283</v>
      </c>
      <c r="BK256" s="33">
        <f t="shared" si="81"/>
        <v>0.88607691135570199</v>
      </c>
      <c r="BL256" s="15"/>
    </row>
    <row r="257" spans="1:64" x14ac:dyDescent="0.3">
      <c r="A257" s="34" t="s">
        <v>27</v>
      </c>
      <c r="B257" s="35">
        <v>40631</v>
      </c>
      <c r="C257" s="15"/>
      <c r="D257" s="36">
        <v>0.65</v>
      </c>
      <c r="E257" s="37">
        <v>0.65</v>
      </c>
      <c r="F257" s="38">
        <v>74.099999999999994</v>
      </c>
      <c r="G257" s="39">
        <v>74</v>
      </c>
      <c r="H257" s="39">
        <v>628</v>
      </c>
      <c r="I257" s="39">
        <v>90</v>
      </c>
      <c r="J257" s="39">
        <v>4415</v>
      </c>
      <c r="K257" s="39">
        <v>74</v>
      </c>
      <c r="L257" s="39">
        <v>610</v>
      </c>
      <c r="M257" s="39">
        <v>91</v>
      </c>
      <c r="N257" s="39">
        <v>4425</v>
      </c>
      <c r="O257" s="40">
        <f t="shared" si="74"/>
        <v>74</v>
      </c>
      <c r="P257" s="40">
        <f t="shared" si="75"/>
        <v>4415</v>
      </c>
      <c r="Q257" s="41" t="s">
        <v>31</v>
      </c>
      <c r="R257" s="40">
        <v>-6</v>
      </c>
      <c r="S257" s="42">
        <v>28127.166666666668</v>
      </c>
      <c r="T257" s="43">
        <v>7.0839999999999987</v>
      </c>
      <c r="U257" s="43">
        <v>20.259999999999994</v>
      </c>
      <c r="V257" s="43">
        <v>88.779666666666671</v>
      </c>
      <c r="W257" s="43">
        <v>78.451666666666654</v>
      </c>
      <c r="X257" s="43">
        <v>10.327999999999998</v>
      </c>
      <c r="Y257" s="43">
        <v>1.7659999999999998</v>
      </c>
      <c r="Z257" s="43">
        <v>2.2483333333333335</v>
      </c>
      <c r="AA257" s="43">
        <v>1.3209999999999994E-2</v>
      </c>
      <c r="AB257" s="43">
        <v>0.51171999999999995</v>
      </c>
      <c r="AC257" s="43">
        <v>7.5793333333333338E-2</v>
      </c>
      <c r="AD257" s="43">
        <v>10.926726666666667</v>
      </c>
      <c r="AE257" s="43">
        <v>9.6556066666666656</v>
      </c>
      <c r="AF257" s="44">
        <v>99.980396666666678</v>
      </c>
      <c r="AG257" s="43">
        <v>0.38099333333333335</v>
      </c>
      <c r="AH257" s="43">
        <v>3.6046133333333339</v>
      </c>
      <c r="AI257" s="43">
        <v>11.517399999999999</v>
      </c>
      <c r="AJ257" s="42">
        <v>3192</v>
      </c>
      <c r="AK257" s="45">
        <v>116.27822855902758</v>
      </c>
      <c r="AL257" s="45">
        <v>0.25935729582290334</v>
      </c>
      <c r="AM257" s="45">
        <v>2.5325467623419202E-2</v>
      </c>
      <c r="AN257" s="45">
        <v>0.39654093438283744</v>
      </c>
      <c r="AO257" s="45">
        <v>0.36900689960373712</v>
      </c>
      <c r="AP257" s="45">
        <v>0.10018603385357838</v>
      </c>
      <c r="AQ257" s="45">
        <v>2.2682212383731238E-2</v>
      </c>
      <c r="AR257" s="45">
        <v>2.1668876987168833E-2</v>
      </c>
      <c r="AS257" s="45">
        <v>6.0742531824198343E-5</v>
      </c>
      <c r="AT257" s="45">
        <v>1.8045811434923835E-2</v>
      </c>
      <c r="AU257" s="45">
        <v>9.5192484973354431E-4</v>
      </c>
      <c r="AV257" s="45">
        <v>2.4497359932820668E-2</v>
      </c>
      <c r="AW257" s="45">
        <v>3.1011209689994067E-2</v>
      </c>
      <c r="AX257" s="45">
        <v>4.072475594932934E-4</v>
      </c>
      <c r="AY257" s="45">
        <v>4.0659166446103548E-3</v>
      </c>
      <c r="AZ257" s="45">
        <v>1.0415397531881677E-2</v>
      </c>
      <c r="BA257" s="45">
        <v>2.582069472074813E-2</v>
      </c>
      <c r="BB257" s="45">
        <v>0</v>
      </c>
      <c r="BC257" s="24">
        <v>63</v>
      </c>
      <c r="BD257" s="29">
        <v>40</v>
      </c>
      <c r="BE257" s="30">
        <f t="shared" si="76"/>
        <v>1.0077120326990188</v>
      </c>
      <c r="BF257" s="30">
        <v>0.91602014427657552</v>
      </c>
      <c r="BG257" s="30">
        <f t="shared" si="77"/>
        <v>1.0874937093817685</v>
      </c>
      <c r="BH257" s="31">
        <f t="shared" si="78"/>
        <v>73.71629469801394</v>
      </c>
      <c r="BI257" s="32">
        <f t="shared" si="79"/>
        <v>4801.2847269205076</v>
      </c>
      <c r="BJ257" s="33">
        <f t="shared" si="80"/>
        <v>0.89853634159078832</v>
      </c>
      <c r="BK257" s="33">
        <f t="shared" si="81"/>
        <v>0.90546588323839317</v>
      </c>
      <c r="BL257" s="15"/>
    </row>
    <row r="258" spans="1:64" x14ac:dyDescent="0.3">
      <c r="A258" s="34" t="s">
        <v>26</v>
      </c>
      <c r="B258" s="35">
        <v>40633</v>
      </c>
      <c r="C258" s="15"/>
      <c r="D258" s="36">
        <v>0.65</v>
      </c>
      <c r="E258" s="37">
        <v>0.65</v>
      </c>
      <c r="F258" s="38">
        <v>74.099999999999994</v>
      </c>
      <c r="G258" s="39">
        <v>74</v>
      </c>
      <c r="H258" s="39">
        <v>618</v>
      </c>
      <c r="I258" s="39">
        <v>90</v>
      </c>
      <c r="J258" s="39">
        <v>4470</v>
      </c>
      <c r="K258" s="39">
        <v>74.5</v>
      </c>
      <c r="L258" s="39">
        <v>608</v>
      </c>
      <c r="M258" s="39">
        <v>91</v>
      </c>
      <c r="N258" s="39">
        <v>4530</v>
      </c>
      <c r="O258" s="40">
        <f t="shared" si="74"/>
        <v>74</v>
      </c>
      <c r="P258" s="40">
        <f t="shared" si="75"/>
        <v>4470</v>
      </c>
      <c r="Q258" s="41" t="s">
        <v>31</v>
      </c>
      <c r="R258" s="40">
        <v>-6</v>
      </c>
      <c r="S258" s="42">
        <v>34140.866666666669</v>
      </c>
      <c r="T258" s="43">
        <v>13.112666666666668</v>
      </c>
      <c r="U258" s="43">
        <v>18.363666666666671</v>
      </c>
      <c r="V258" s="43">
        <v>101.62999999999997</v>
      </c>
      <c r="W258" s="43">
        <v>91.224333333333348</v>
      </c>
      <c r="X258" s="43">
        <v>10.405666666666667</v>
      </c>
      <c r="Y258" s="43">
        <v>0.91266666666666652</v>
      </c>
      <c r="Z258" s="43">
        <v>3.8719999999999999</v>
      </c>
      <c r="AA258" s="43">
        <v>1.6026666666666675E-2</v>
      </c>
      <c r="AB258" s="43">
        <v>0.7786966666666667</v>
      </c>
      <c r="AC258" s="43">
        <v>3.2383333333333333E-2</v>
      </c>
      <c r="AD258" s="43">
        <v>10.340716666666664</v>
      </c>
      <c r="AE258" s="43">
        <v>9.2819433333333325</v>
      </c>
      <c r="AF258" s="44">
        <v>99.978466666666677</v>
      </c>
      <c r="AG258" s="43">
        <v>0.54244333333333317</v>
      </c>
      <c r="AH258" s="43">
        <v>4.1405233333333333</v>
      </c>
      <c r="AI258" s="43">
        <v>10.899700000000001</v>
      </c>
      <c r="AJ258" s="42">
        <v>3185.3666666666668</v>
      </c>
      <c r="AK258" s="45">
        <v>63.814782274949025</v>
      </c>
      <c r="AL258" s="45">
        <v>0.16437831330497135</v>
      </c>
      <c r="AM258" s="45">
        <v>1.4259499757471169E-2</v>
      </c>
      <c r="AN258" s="45">
        <v>0.11492126240049866</v>
      </c>
      <c r="AO258" s="45">
        <v>0.109219277486681</v>
      </c>
      <c r="AP258" s="45">
        <v>5.4055101729517767E-2</v>
      </c>
      <c r="AQ258" s="45">
        <v>1.6595249285580926E-2</v>
      </c>
      <c r="AR258" s="45">
        <v>0.15694057737751338</v>
      </c>
      <c r="AS258" s="45">
        <v>4.497764451088009E-5</v>
      </c>
      <c r="AT258" s="45">
        <v>9.5430597035619201E-3</v>
      </c>
      <c r="AU258" s="45">
        <v>5.6756183520530114E-4</v>
      </c>
      <c r="AV258" s="45">
        <v>1.2758015285419141E-2</v>
      </c>
      <c r="AW258" s="45">
        <v>1.1559790098718794E-2</v>
      </c>
      <c r="AX258" s="45">
        <v>2.5506366119939605E-4</v>
      </c>
      <c r="AY258" s="45">
        <v>2.1865035595882199E-2</v>
      </c>
      <c r="AZ258" s="45">
        <v>5.6413915703994967E-3</v>
      </c>
      <c r="BA258" s="45">
        <v>1.3455546222206355E-2</v>
      </c>
      <c r="BB258" s="45">
        <v>0.49013251785356077</v>
      </c>
      <c r="BC258" s="24">
        <v>60</v>
      </c>
      <c r="BD258" s="29">
        <v>46</v>
      </c>
      <c r="BE258" s="30">
        <f t="shared" si="76"/>
        <v>1.0019280081747548</v>
      </c>
      <c r="BF258" s="30">
        <v>0.91874234381380149</v>
      </c>
      <c r="BG258" s="30">
        <f t="shared" si="77"/>
        <v>1.0873966943609761</v>
      </c>
      <c r="BH258" s="31">
        <f t="shared" si="78"/>
        <v>73.928766684811151</v>
      </c>
      <c r="BI258" s="32">
        <f t="shared" si="79"/>
        <v>4860.6632237935628</v>
      </c>
      <c r="BJ258" s="33">
        <f t="shared" si="80"/>
        <v>0.89985656862951124</v>
      </c>
      <c r="BK258" s="33">
        <f t="shared" si="81"/>
        <v>0.90159149944993577</v>
      </c>
      <c r="BL258" s="15"/>
    </row>
    <row r="259" spans="1:64" x14ac:dyDescent="0.3">
      <c r="A259" s="34" t="s">
        <v>20</v>
      </c>
      <c r="B259" s="35">
        <v>40633</v>
      </c>
      <c r="C259" s="15"/>
      <c r="D259" s="36">
        <v>0.65</v>
      </c>
      <c r="E259" s="37">
        <v>0.65</v>
      </c>
      <c r="F259" s="38">
        <v>74.099999999999994</v>
      </c>
      <c r="G259" s="39">
        <v>74</v>
      </c>
      <c r="H259" s="39">
        <v>664</v>
      </c>
      <c r="I259" s="39">
        <v>91</v>
      </c>
      <c r="J259" s="39">
        <v>4490</v>
      </c>
      <c r="K259" s="39">
        <v>74</v>
      </c>
      <c r="L259" s="39">
        <v>652</v>
      </c>
      <c r="M259" s="39">
        <v>91</v>
      </c>
      <c r="N259" s="39">
        <v>4520</v>
      </c>
      <c r="O259" s="40">
        <f t="shared" si="74"/>
        <v>74</v>
      </c>
      <c r="P259" s="40">
        <f t="shared" si="75"/>
        <v>4490</v>
      </c>
      <c r="Q259" s="41" t="s">
        <v>31</v>
      </c>
      <c r="R259" s="40">
        <v>-6</v>
      </c>
      <c r="S259" s="42">
        <v>34230.400000000001</v>
      </c>
      <c r="T259" s="43">
        <v>14.791999999999993</v>
      </c>
      <c r="U259" s="43">
        <v>16.30833333333333</v>
      </c>
      <c r="V259" s="43">
        <v>108.63000000000002</v>
      </c>
      <c r="W259" s="43">
        <v>97.158666666666676</v>
      </c>
      <c r="X259" s="43">
        <v>11.471333333333336</v>
      </c>
      <c r="Y259" s="43">
        <v>2.6566666666666667</v>
      </c>
      <c r="Z259" s="43">
        <v>4.4396666666666667</v>
      </c>
      <c r="AA259" s="43">
        <v>1.6053333333333343E-2</v>
      </c>
      <c r="AB259" s="43">
        <v>0.8760266666666664</v>
      </c>
      <c r="AC259" s="43">
        <v>9.402000000000002E-2</v>
      </c>
      <c r="AD259" s="43">
        <v>11.023699999999998</v>
      </c>
      <c r="AE259" s="43">
        <v>9.8596099999999982</v>
      </c>
      <c r="AF259" s="44">
        <v>99.97001666666668</v>
      </c>
      <c r="AG259" s="43">
        <v>0.62033666666666665</v>
      </c>
      <c r="AH259" s="43">
        <v>4.1483999999999996</v>
      </c>
      <c r="AI259" s="43">
        <v>11.6196</v>
      </c>
      <c r="AJ259" s="42">
        <v>3185</v>
      </c>
      <c r="AK259" s="45">
        <v>189.0009304845685</v>
      </c>
      <c r="AL259" s="45">
        <v>0.31864367733206794</v>
      </c>
      <c r="AM259" s="45">
        <v>1.9841324575731515E-2</v>
      </c>
      <c r="AN259" s="45">
        <v>0.42194132620143954</v>
      </c>
      <c r="AO259" s="45">
        <v>0.35692878970251668</v>
      </c>
      <c r="AP259" s="45">
        <v>7.5004980677530725E-2</v>
      </c>
      <c r="AQ259" s="45">
        <v>2.1063669217862797E-2</v>
      </c>
      <c r="AR259" s="45">
        <v>5.268535969732744E-2</v>
      </c>
      <c r="AS259" s="45">
        <v>8.6036613430414796E-5</v>
      </c>
      <c r="AT259" s="45">
        <v>1.6215657255562756E-2</v>
      </c>
      <c r="AU259" s="45">
        <v>1.1454256850621093E-3</v>
      </c>
      <c r="AV259" s="45">
        <v>4.1176516574880188E-2</v>
      </c>
      <c r="AW259" s="45">
        <v>3.6223790525012817E-2</v>
      </c>
      <c r="AX259" s="45">
        <v>3.6867267355875674E-4</v>
      </c>
      <c r="AY259" s="45">
        <v>8.3625801715999596E-3</v>
      </c>
      <c r="AZ259" s="45">
        <v>1.6750789996810407E-2</v>
      </c>
      <c r="BA259" s="45">
        <v>4.3404377659402076E-2</v>
      </c>
      <c r="BB259" s="45">
        <v>0</v>
      </c>
      <c r="BC259" s="24">
        <v>83</v>
      </c>
      <c r="BD259" s="29">
        <v>41</v>
      </c>
      <c r="BE259" s="30">
        <f t="shared" si="76"/>
        <v>1.0462721961941122</v>
      </c>
      <c r="BF259" s="30">
        <v>0.91602014427657552</v>
      </c>
      <c r="BG259" s="30">
        <f t="shared" si="77"/>
        <v>1.0672658995042714</v>
      </c>
      <c r="BH259" s="31">
        <f t="shared" si="78"/>
        <v>72.345142680157508</v>
      </c>
      <c r="BI259" s="32">
        <f t="shared" si="79"/>
        <v>4792.0238887741789</v>
      </c>
      <c r="BJ259" s="33">
        <f t="shared" si="80"/>
        <v>0.89006544476052485</v>
      </c>
      <c r="BK259" s="33">
        <f t="shared" si="81"/>
        <v>0.93125072764608352</v>
      </c>
      <c r="BL259" s="15"/>
    </row>
    <row r="260" spans="1:64" x14ac:dyDescent="0.3">
      <c r="A260" s="16" t="s">
        <v>16</v>
      </c>
      <c r="B260" s="17">
        <v>40634</v>
      </c>
      <c r="C260" s="15"/>
      <c r="D260" s="18">
        <v>0.65</v>
      </c>
      <c r="E260" s="19">
        <v>0.65</v>
      </c>
      <c r="F260" s="20">
        <v>74.099999999999994</v>
      </c>
      <c r="G260" s="21">
        <v>74.5</v>
      </c>
      <c r="H260" s="21">
        <v>664</v>
      </c>
      <c r="I260" s="21">
        <v>92</v>
      </c>
      <c r="J260" s="21">
        <v>4500</v>
      </c>
      <c r="K260" s="21">
        <v>74.5</v>
      </c>
      <c r="L260" s="21">
        <v>663</v>
      </c>
      <c r="M260" s="21">
        <v>92</v>
      </c>
      <c r="N260" s="21">
        <v>4700</v>
      </c>
      <c r="O260" s="22">
        <f t="shared" si="74"/>
        <v>74.5</v>
      </c>
      <c r="P260" s="22">
        <f t="shared" si="75"/>
        <v>4500</v>
      </c>
      <c r="Q260" s="23" t="s">
        <v>31</v>
      </c>
      <c r="R260" s="22">
        <v>-6</v>
      </c>
      <c r="S260" s="25">
        <v>34019.699999999997</v>
      </c>
      <c r="T260" s="26">
        <v>20.747333333333334</v>
      </c>
      <c r="U260" s="26">
        <v>16.404666666666671</v>
      </c>
      <c r="V260" s="26">
        <v>112.94666666666666</v>
      </c>
      <c r="W260" s="26">
        <v>102.21999999999997</v>
      </c>
      <c r="X260" s="26">
        <v>10.726666666666668</v>
      </c>
      <c r="Y260" s="26">
        <v>1.3973333333333329</v>
      </c>
      <c r="Z260" s="26">
        <v>2.8426666666666662</v>
      </c>
      <c r="AA260" s="26">
        <v>1.5953333333333351E-2</v>
      </c>
      <c r="AB260" s="26">
        <v>1.2361566666666668</v>
      </c>
      <c r="AC260" s="26">
        <v>4.9739999999999979E-2</v>
      </c>
      <c r="AD260" s="26">
        <v>11.529416666666666</v>
      </c>
      <c r="AE260" s="26">
        <v>10.434430000000003</v>
      </c>
      <c r="AF260" s="27">
        <v>99.965983333333327</v>
      </c>
      <c r="AG260" s="26">
        <v>0.39952666666666659</v>
      </c>
      <c r="AH260" s="26">
        <v>4.1304233333333329</v>
      </c>
      <c r="AI260" s="26">
        <v>12.152686666666666</v>
      </c>
      <c r="AJ260" s="25">
        <v>3185</v>
      </c>
      <c r="AK260" s="28">
        <v>86.143885248010932</v>
      </c>
      <c r="AL260" s="28">
        <v>0.30642469214177154</v>
      </c>
      <c r="AM260" s="28">
        <v>1.2521246311586413E-2</v>
      </c>
      <c r="AN260" s="28">
        <v>0.45313721248429023</v>
      </c>
      <c r="AO260" s="28">
        <v>0.5128688748301613</v>
      </c>
      <c r="AP260" s="28">
        <v>6.9149180728352633E-2</v>
      </c>
      <c r="AQ260" s="28">
        <v>1.964044618731408E-2</v>
      </c>
      <c r="AR260" s="28">
        <v>3.5324440433700061E-2</v>
      </c>
      <c r="AS260" s="28">
        <v>5.0741626340492181E-5</v>
      </c>
      <c r="AT260" s="28">
        <v>1.8004974089235005E-2</v>
      </c>
      <c r="AU260" s="28">
        <v>5.8285859171074682E-4</v>
      </c>
      <c r="AV260" s="28">
        <v>1.9348029986740574E-2</v>
      </c>
      <c r="AW260" s="28">
        <v>2.7453084117931081E-2</v>
      </c>
      <c r="AX260" s="28">
        <v>4.2433179384143769E-4</v>
      </c>
      <c r="AY260" s="28">
        <v>5.2660875572781317E-3</v>
      </c>
      <c r="AZ260" s="28">
        <v>7.6286521308376173E-3</v>
      </c>
      <c r="BA260" s="28">
        <v>2.0407786433771641E-2</v>
      </c>
      <c r="BB260" s="28">
        <v>0</v>
      </c>
      <c r="BC260" s="24">
        <v>87</v>
      </c>
      <c r="BD260" s="29">
        <v>46</v>
      </c>
      <c r="BE260" s="30">
        <f t="shared" si="76"/>
        <v>1.0539842288931307</v>
      </c>
      <c r="BF260" s="30">
        <v>0.90989519531781671</v>
      </c>
      <c r="BG260" s="30">
        <f t="shared" si="77"/>
        <v>1.0705120791435037</v>
      </c>
      <c r="BH260" s="31">
        <f t="shared" si="78"/>
        <v>72.567007902005855</v>
      </c>
      <c r="BI260" s="32">
        <f t="shared" si="79"/>
        <v>4817.3043561457662</v>
      </c>
      <c r="BJ260" s="33">
        <f t="shared" si="80"/>
        <v>0.89143050426650228</v>
      </c>
      <c r="BK260" s="33">
        <f t="shared" si="81"/>
        <v>0.93955369265114408</v>
      </c>
      <c r="BL260" s="15"/>
    </row>
    <row r="261" spans="1:64" x14ac:dyDescent="0.3">
      <c r="A261" s="34" t="s">
        <v>25</v>
      </c>
      <c r="B261" s="35">
        <v>40632</v>
      </c>
      <c r="C261" s="15"/>
      <c r="D261" s="36">
        <v>0.65</v>
      </c>
      <c r="E261" s="37">
        <v>0.65</v>
      </c>
      <c r="F261" s="38">
        <v>74.099999999999994</v>
      </c>
      <c r="G261" s="39">
        <v>74</v>
      </c>
      <c r="H261" s="39">
        <v>622</v>
      </c>
      <c r="I261" s="39">
        <v>90</v>
      </c>
      <c r="J261" s="39">
        <v>4520</v>
      </c>
      <c r="K261" s="39">
        <v>74.5</v>
      </c>
      <c r="L261" s="39">
        <v>617</v>
      </c>
      <c r="M261" s="39">
        <v>90</v>
      </c>
      <c r="N261" s="39">
        <v>4610</v>
      </c>
      <c r="O261" s="40">
        <f t="shared" si="74"/>
        <v>74</v>
      </c>
      <c r="P261" s="40">
        <f t="shared" si="75"/>
        <v>4520</v>
      </c>
      <c r="Q261" s="41" t="s">
        <v>31</v>
      </c>
      <c r="R261" s="40">
        <v>-6</v>
      </c>
      <c r="S261" s="42">
        <v>21931.466666666667</v>
      </c>
      <c r="T261" s="43">
        <v>6.624666666666668</v>
      </c>
      <c r="U261" s="43">
        <v>24.196333333333339</v>
      </c>
      <c r="V261" s="43">
        <v>67.691333333333333</v>
      </c>
      <c r="W261" s="43">
        <v>61.481999999999985</v>
      </c>
      <c r="X261" s="43">
        <v>6.2093333333333325</v>
      </c>
      <c r="Y261" s="43">
        <v>2.4673333333333329</v>
      </c>
      <c r="Z261" s="43">
        <v>1.8320000000000003</v>
      </c>
      <c r="AA261" s="43">
        <v>1.0299999999999997E-2</v>
      </c>
      <c r="AB261" s="43">
        <v>0.61546000000000012</v>
      </c>
      <c r="AC261" s="43">
        <v>0.13546333333333332</v>
      </c>
      <c r="AD261" s="43">
        <v>10.65714333333333</v>
      </c>
      <c r="AE261" s="43">
        <v>9.6795433333333367</v>
      </c>
      <c r="AF261" s="44">
        <v>99.971990000000005</v>
      </c>
      <c r="AG261" s="43">
        <v>0.39710000000000001</v>
      </c>
      <c r="AH261" s="43">
        <v>3.0467366666666669</v>
      </c>
      <c r="AI261" s="43">
        <v>11.233223333333335</v>
      </c>
      <c r="AJ261" s="42">
        <v>3202.4</v>
      </c>
      <c r="AK261" s="45">
        <v>160.52408420300344</v>
      </c>
      <c r="AL261" s="45">
        <v>0.26928684018875076</v>
      </c>
      <c r="AM261" s="45">
        <v>2.6455340811851927E-2</v>
      </c>
      <c r="AN261" s="45">
        <v>0.29628426859389212</v>
      </c>
      <c r="AO261" s="45">
        <v>0.28927257161940328</v>
      </c>
      <c r="AP261" s="45">
        <v>2.2884015402012414E-2</v>
      </c>
      <c r="AQ261" s="45">
        <v>8.6834497091060978E-3</v>
      </c>
      <c r="AR261" s="45">
        <v>1.7300587990804993E-2</v>
      </c>
      <c r="AS261" s="45">
        <v>8.3045479853739468E-5</v>
      </c>
      <c r="AT261" s="45">
        <v>2.1878892363062688E-2</v>
      </c>
      <c r="AU261" s="45">
        <v>7.6990072505276946E-4</v>
      </c>
      <c r="AV261" s="45">
        <v>3.7507467608954667E-2</v>
      </c>
      <c r="AW261" s="45">
        <v>3.2157110902710201E-2</v>
      </c>
      <c r="AX261" s="45">
        <v>4.8873517263023011E-4</v>
      </c>
      <c r="AY261" s="45">
        <v>4.8355722123332671E-3</v>
      </c>
      <c r="AZ261" s="45">
        <v>1.4553740681216334E-2</v>
      </c>
      <c r="BA261" s="45">
        <v>3.953905693094488E-2</v>
      </c>
      <c r="BB261" s="45">
        <v>0.49827287912243995</v>
      </c>
      <c r="BC261" s="24">
        <v>55</v>
      </c>
      <c r="BD261" s="29">
        <v>44</v>
      </c>
      <c r="BE261" s="30">
        <f t="shared" si="76"/>
        <v>0.99228796730098157</v>
      </c>
      <c r="BF261" s="30">
        <v>0.92078399346672102</v>
      </c>
      <c r="BG261" s="30">
        <f t="shared" si="77"/>
        <v>1.0902431743774235</v>
      </c>
      <c r="BH261" s="31">
        <f t="shared" si="78"/>
        <v>74.287006332527824</v>
      </c>
      <c r="BI261" s="32">
        <f t="shared" si="79"/>
        <v>4927.8991481859539</v>
      </c>
      <c r="BJ261" s="33">
        <f t="shared" si="80"/>
        <v>0.90208731470452586</v>
      </c>
      <c r="BK261" s="33">
        <f t="shared" si="81"/>
        <v>0.89513038783615484</v>
      </c>
      <c r="BL261" s="15"/>
    </row>
    <row r="262" spans="1:64" x14ac:dyDescent="0.3">
      <c r="A262" s="34" t="s">
        <v>21</v>
      </c>
      <c r="B262" s="35">
        <v>40630</v>
      </c>
      <c r="C262" s="15"/>
      <c r="D262" s="36">
        <v>0.85</v>
      </c>
      <c r="E262" s="37">
        <v>0.85</v>
      </c>
      <c r="F262" s="38">
        <v>82.7</v>
      </c>
      <c r="G262" s="39">
        <v>81.5</v>
      </c>
      <c r="H262" s="39">
        <v>703</v>
      </c>
      <c r="I262" s="39">
        <v>92</v>
      </c>
      <c r="J262" s="39">
        <v>5800</v>
      </c>
      <c r="K262" s="39">
        <v>82</v>
      </c>
      <c r="L262" s="39">
        <v>698</v>
      </c>
      <c r="M262" s="39">
        <v>92</v>
      </c>
      <c r="N262" s="39">
        <v>6000</v>
      </c>
      <c r="O262" s="40">
        <f t="shared" si="74"/>
        <v>81.5</v>
      </c>
      <c r="P262" s="40">
        <f t="shared" si="75"/>
        <v>5800</v>
      </c>
      <c r="Q262" s="41" t="s">
        <v>31</v>
      </c>
      <c r="R262" s="40">
        <v>-6</v>
      </c>
      <c r="S262" s="42">
        <v>32928.6</v>
      </c>
      <c r="T262" s="43">
        <v>26.054000000000009</v>
      </c>
      <c r="U262" s="43">
        <v>18.143333333333324</v>
      </c>
      <c r="V262" s="43">
        <v>139.23999999999995</v>
      </c>
      <c r="W262" s="43">
        <v>122.50333333333334</v>
      </c>
      <c r="X262" s="43">
        <v>16.736666666666665</v>
      </c>
      <c r="Y262" s="43">
        <v>0.46266666666666662</v>
      </c>
      <c r="Z262" s="43">
        <v>2.1956666666666669</v>
      </c>
      <c r="AA262" s="43">
        <v>1.5480000000000013E-2</v>
      </c>
      <c r="AB262" s="43">
        <v>1.6040666666666668</v>
      </c>
      <c r="AC262" s="43">
        <v>1.7016666666666676E-2</v>
      </c>
      <c r="AD262" s="43">
        <v>14.67207</v>
      </c>
      <c r="AE262" s="43">
        <v>12.90848666666667</v>
      </c>
      <c r="AF262" s="44">
        <v>99.96062666666667</v>
      </c>
      <c r="AG262" s="43">
        <v>0.31855</v>
      </c>
      <c r="AH262" s="43">
        <v>4.0342866666666657</v>
      </c>
      <c r="AI262" s="43">
        <v>15.465193333333334</v>
      </c>
      <c r="AJ262" s="42">
        <v>3185</v>
      </c>
      <c r="AK262" s="45">
        <v>41.250788916494734</v>
      </c>
      <c r="AL262" s="45">
        <v>0.29869370772383474</v>
      </c>
      <c r="AM262" s="45">
        <v>6.6089455225122155E-3</v>
      </c>
      <c r="AN262" s="45">
        <v>0.20273985369399536</v>
      </c>
      <c r="AO262" s="45">
        <v>0.20423673439947346</v>
      </c>
      <c r="AP262" s="45">
        <v>4.9013251785356787E-2</v>
      </c>
      <c r="AQ262" s="45">
        <v>7.8491525276489921E-3</v>
      </c>
      <c r="AR262" s="45">
        <v>2.4590905710814362E-2</v>
      </c>
      <c r="AS262" s="45">
        <v>4.0683810217248378E-5</v>
      </c>
      <c r="AT262" s="45">
        <v>1.7137764979884267E-2</v>
      </c>
      <c r="AU262" s="45">
        <v>2.9836720413903902E-4</v>
      </c>
      <c r="AV262" s="45">
        <v>2.0381248142890305E-2</v>
      </c>
      <c r="AW262" s="45">
        <v>2.0015885645179851E-2</v>
      </c>
      <c r="AX262" s="45">
        <v>4.176562960247193E-4</v>
      </c>
      <c r="AY262" s="45">
        <v>3.6512397516648919E-3</v>
      </c>
      <c r="AZ262" s="45">
        <v>3.6792740413380634E-3</v>
      </c>
      <c r="BA262" s="45">
        <v>2.149633382267992E-2</v>
      </c>
      <c r="BB262" s="45">
        <v>0</v>
      </c>
      <c r="BC262" s="24">
        <v>64</v>
      </c>
      <c r="BD262" s="29">
        <v>42</v>
      </c>
      <c r="BE262" s="30">
        <f t="shared" si="76"/>
        <v>1.0096400408737736</v>
      </c>
      <c r="BF262" s="30">
        <v>0.91329794473934933</v>
      </c>
      <c r="BG262" s="30">
        <f t="shared" si="77"/>
        <v>1.0896931900244151</v>
      </c>
      <c r="BH262" s="31">
        <f t="shared" si="78"/>
        <v>81.109985893929732</v>
      </c>
      <c r="BI262" s="32">
        <f t="shared" si="79"/>
        <v>6320.2205021416075</v>
      </c>
      <c r="BJ262" s="33">
        <f t="shared" si="80"/>
        <v>0.9458619559339676</v>
      </c>
      <c r="BK262" s="33">
        <f t="shared" si="81"/>
        <v>0.95498010385011844</v>
      </c>
      <c r="BL262" s="15"/>
    </row>
    <row r="263" spans="1:64" x14ac:dyDescent="0.3">
      <c r="A263" s="34" t="s">
        <v>24</v>
      </c>
      <c r="B263" s="35">
        <v>40631</v>
      </c>
      <c r="C263" s="15"/>
      <c r="D263" s="36">
        <v>0.85</v>
      </c>
      <c r="E263" s="37">
        <v>0.85</v>
      </c>
      <c r="F263" s="38">
        <v>82.7</v>
      </c>
      <c r="G263" s="39">
        <v>82</v>
      </c>
      <c r="H263" s="39">
        <v>687</v>
      </c>
      <c r="I263" s="39">
        <v>92</v>
      </c>
      <c r="J263" s="39">
        <v>5800</v>
      </c>
      <c r="K263" s="39">
        <v>82</v>
      </c>
      <c r="L263" s="39">
        <v>681</v>
      </c>
      <c r="M263" s="39">
        <v>94</v>
      </c>
      <c r="N263" s="39">
        <v>5810</v>
      </c>
      <c r="O263" s="40">
        <f t="shared" si="74"/>
        <v>82</v>
      </c>
      <c r="P263" s="40">
        <f t="shared" si="75"/>
        <v>5800</v>
      </c>
      <c r="Q263" s="41" t="s">
        <v>31</v>
      </c>
      <c r="R263" s="40">
        <v>-6</v>
      </c>
      <c r="S263" s="42">
        <v>30859.599999999999</v>
      </c>
      <c r="T263" s="43">
        <v>19.869333333333323</v>
      </c>
      <c r="U263" s="43">
        <v>16.745666666666668</v>
      </c>
      <c r="V263" s="43">
        <v>122.91666666666667</v>
      </c>
      <c r="W263" s="43">
        <v>109.27666666666666</v>
      </c>
      <c r="X263" s="43">
        <v>13.639999999999999</v>
      </c>
      <c r="Y263" s="43">
        <v>3.8239999999999994</v>
      </c>
      <c r="Z263" s="43">
        <v>2.2586666666666675</v>
      </c>
      <c r="AA263" s="43">
        <v>1.4486666666666677E-2</v>
      </c>
      <c r="AB263" s="43">
        <v>1.3061799999999999</v>
      </c>
      <c r="AC263" s="43">
        <v>0.14974666666666667</v>
      </c>
      <c r="AD263" s="43">
        <v>13.803373333333333</v>
      </c>
      <c r="AE263" s="43">
        <v>12.271629999999998</v>
      </c>
      <c r="AF263" s="44">
        <v>99.954343333333327</v>
      </c>
      <c r="AG263" s="43">
        <v>0.34922333333333339</v>
      </c>
      <c r="AH263" s="43">
        <v>3.8495133333333325</v>
      </c>
      <c r="AI263" s="43">
        <v>14.549529999999997</v>
      </c>
      <c r="AJ263" s="42">
        <v>3187.4</v>
      </c>
      <c r="AK263" s="45">
        <v>75.978490604308973</v>
      </c>
      <c r="AL263" s="45">
        <v>0.32962814297935605</v>
      </c>
      <c r="AM263" s="45">
        <v>9.3526073566589929E-3</v>
      </c>
      <c r="AN263" s="45">
        <v>0.52198780097623299</v>
      </c>
      <c r="AO263" s="45">
        <v>0.40910611837738547</v>
      </c>
      <c r="AP263" s="45">
        <v>0.1248447311527037</v>
      </c>
      <c r="AQ263" s="45">
        <v>2.0103182112155348E-2</v>
      </c>
      <c r="AR263" s="45">
        <v>2.8006567374313288E-2</v>
      </c>
      <c r="AS263" s="45">
        <v>4.341724854553081E-5</v>
      </c>
      <c r="AT263" s="45">
        <v>1.9589712289520902E-2</v>
      </c>
      <c r="AU263" s="45">
        <v>6.4579986935920579E-4</v>
      </c>
      <c r="AV263" s="45">
        <v>4.3700895069609919E-2</v>
      </c>
      <c r="AW263" s="45">
        <v>3.4080868837071225E-2</v>
      </c>
      <c r="AX263" s="45">
        <v>4.9527653949596581E-4</v>
      </c>
      <c r="AY263" s="45">
        <v>4.5221816014819286E-3</v>
      </c>
      <c r="AZ263" s="45">
        <v>6.779061746356921E-3</v>
      </c>
      <c r="BA263" s="45">
        <v>4.607083114898855E-2</v>
      </c>
      <c r="BB263" s="45">
        <v>0.49827287912243995</v>
      </c>
      <c r="BC263" s="24">
        <v>50</v>
      </c>
      <c r="BD263" s="29">
        <v>44</v>
      </c>
      <c r="BE263" s="30">
        <f t="shared" si="76"/>
        <v>0.98264792642720811</v>
      </c>
      <c r="BF263" s="30">
        <v>0.91602014427657552</v>
      </c>
      <c r="BG263" s="30">
        <f t="shared" si="77"/>
        <v>1.1012755684306836</v>
      </c>
      <c r="BH263" s="31">
        <f t="shared" si="78"/>
        <v>82.720829616735685</v>
      </c>
      <c r="BI263" s="32">
        <f t="shared" si="79"/>
        <v>6387.3982968979653</v>
      </c>
      <c r="BJ263" s="33">
        <f t="shared" si="80"/>
        <v>0.95660179020200342</v>
      </c>
      <c r="BK263" s="33">
        <f t="shared" si="81"/>
        <v>0.94000276555855378</v>
      </c>
      <c r="BL263" s="15"/>
    </row>
    <row r="264" spans="1:64" x14ac:dyDescent="0.3">
      <c r="A264" s="34" t="s">
        <v>25</v>
      </c>
      <c r="B264" s="35">
        <v>40632</v>
      </c>
      <c r="C264" s="15"/>
      <c r="D264" s="36">
        <v>0.85</v>
      </c>
      <c r="E264" s="37">
        <v>0.85</v>
      </c>
      <c r="F264" s="38">
        <v>82.7</v>
      </c>
      <c r="G264" s="39">
        <v>82</v>
      </c>
      <c r="H264" s="39">
        <v>691</v>
      </c>
      <c r="I264" s="39">
        <v>91</v>
      </c>
      <c r="J264" s="39">
        <v>5900</v>
      </c>
      <c r="K264" s="39">
        <v>82.5</v>
      </c>
      <c r="L264" s="39">
        <v>688</v>
      </c>
      <c r="M264" s="39">
        <v>92</v>
      </c>
      <c r="N264" s="39">
        <v>6000</v>
      </c>
      <c r="O264" s="40">
        <f t="shared" si="74"/>
        <v>82</v>
      </c>
      <c r="P264" s="40">
        <f t="shared" si="75"/>
        <v>5900</v>
      </c>
      <c r="Q264" s="41" t="s">
        <v>31</v>
      </c>
      <c r="R264" s="40">
        <v>-6</v>
      </c>
      <c r="S264" s="42">
        <v>25449.733333333334</v>
      </c>
      <c r="T264" s="43">
        <v>6.7666666666666684</v>
      </c>
      <c r="U264" s="43">
        <v>23.552999999999997</v>
      </c>
      <c r="V264" s="43">
        <v>97.410000000000011</v>
      </c>
      <c r="W264" s="43">
        <v>88.946333333333328</v>
      </c>
      <c r="X264" s="43">
        <v>8.4636666666666649</v>
      </c>
      <c r="Y264" s="43">
        <v>1.9139999999999995</v>
      </c>
      <c r="Z264" s="43">
        <v>2.2713333333333332</v>
      </c>
      <c r="AA264" s="43">
        <v>1.1953333333333342E-2</v>
      </c>
      <c r="AB264" s="43">
        <v>0.54088999999999987</v>
      </c>
      <c r="AC264" s="43">
        <v>9.0666666666666673E-2</v>
      </c>
      <c r="AD264" s="43">
        <v>13.233030000000003</v>
      </c>
      <c r="AE264" s="43">
        <v>12.083260000000001</v>
      </c>
      <c r="AF264" s="44">
        <v>99.978226666666657</v>
      </c>
      <c r="AG264" s="43">
        <v>0.42481333333333338</v>
      </c>
      <c r="AH264" s="43">
        <v>3.3643233333333331</v>
      </c>
      <c r="AI264" s="43">
        <v>13.948366666666667</v>
      </c>
      <c r="AJ264" s="42">
        <v>3196</v>
      </c>
      <c r="AK264" s="45">
        <v>82.521024837119541</v>
      </c>
      <c r="AL264" s="45">
        <v>0.20486047957554002</v>
      </c>
      <c r="AM264" s="45">
        <v>1.2635472781569415E-2</v>
      </c>
      <c r="AN264" s="45">
        <v>0.20829355942167771</v>
      </c>
      <c r="AO264" s="45">
        <v>0.21586207814622996</v>
      </c>
      <c r="AP264" s="45">
        <v>2.1573184717389001E-2</v>
      </c>
      <c r="AQ264" s="45">
        <v>1.2205143065174597E-2</v>
      </c>
      <c r="AR264" s="45">
        <v>2.8494806947731786E-2</v>
      </c>
      <c r="AS264" s="45">
        <v>5.0741626340492168E-5</v>
      </c>
      <c r="AT264" s="45">
        <v>1.6831689119654325E-2</v>
      </c>
      <c r="AU264" s="45">
        <v>6.7227525834921763E-4</v>
      </c>
      <c r="AV264" s="45">
        <v>4.7200921601172278E-2</v>
      </c>
      <c r="AW264" s="45">
        <v>4.5563298902697495E-2</v>
      </c>
      <c r="AX264" s="45">
        <v>4.0166320883857287E-4</v>
      </c>
      <c r="AY264" s="45">
        <v>5.6159092568887955E-3</v>
      </c>
      <c r="AZ264" s="45">
        <v>7.420227867740682E-3</v>
      </c>
      <c r="BA264" s="45">
        <v>4.9751210925019156E-2</v>
      </c>
      <c r="BB264" s="45">
        <v>0</v>
      </c>
      <c r="BC264" s="24">
        <v>57</v>
      </c>
      <c r="BD264" s="29">
        <v>44</v>
      </c>
      <c r="BE264" s="30">
        <f t="shared" si="76"/>
        <v>0.99614398365049095</v>
      </c>
      <c r="BF264" s="30">
        <v>0.92078399346672102</v>
      </c>
      <c r="BG264" s="30">
        <f t="shared" si="77"/>
        <v>1.0881309938973944</v>
      </c>
      <c r="BH264" s="31">
        <f t="shared" si="78"/>
        <v>82.158555362011924</v>
      </c>
      <c r="BI264" s="32">
        <f t="shared" si="79"/>
        <v>6419.972863994627</v>
      </c>
      <c r="BJ264" s="33">
        <f t="shared" si="80"/>
        <v>0.95283355199937103</v>
      </c>
      <c r="BK264" s="33">
        <f t="shared" si="81"/>
        <v>0.94915941024450068</v>
      </c>
      <c r="BL264" s="15"/>
    </row>
    <row r="265" spans="1:64" x14ac:dyDescent="0.3">
      <c r="A265" s="34" t="s">
        <v>27</v>
      </c>
      <c r="B265" s="35">
        <v>40631</v>
      </c>
      <c r="C265" s="15"/>
      <c r="D265" s="36">
        <v>0.85</v>
      </c>
      <c r="E265" s="37">
        <v>0.85</v>
      </c>
      <c r="F265" s="38">
        <v>82.7</v>
      </c>
      <c r="G265" s="39">
        <v>82</v>
      </c>
      <c r="H265" s="39">
        <v>708</v>
      </c>
      <c r="I265" s="39">
        <v>94</v>
      </c>
      <c r="J265" s="39">
        <v>5927</v>
      </c>
      <c r="K265" s="39">
        <v>82</v>
      </c>
      <c r="L265" s="39">
        <v>700</v>
      </c>
      <c r="M265" s="39">
        <v>94</v>
      </c>
      <c r="N265" s="39">
        <v>5980</v>
      </c>
      <c r="O265" s="40">
        <f t="shared" si="74"/>
        <v>82</v>
      </c>
      <c r="P265" s="40">
        <f t="shared" si="75"/>
        <v>5927</v>
      </c>
      <c r="Q265" s="41" t="s">
        <v>31</v>
      </c>
      <c r="R265" s="40">
        <v>-6</v>
      </c>
      <c r="S265" s="42">
        <v>31913.233333333334</v>
      </c>
      <c r="T265" s="43">
        <v>8.1733333333333302</v>
      </c>
      <c r="U265" s="43">
        <v>19.623333333333335</v>
      </c>
      <c r="V265" s="43">
        <v>130.31333333333333</v>
      </c>
      <c r="W265" s="43">
        <v>115.90333333333338</v>
      </c>
      <c r="X265" s="43">
        <v>14.410000000000002</v>
      </c>
      <c r="Y265" s="43">
        <v>1.4789999999999999</v>
      </c>
      <c r="Z265" s="43">
        <v>2.4883333333333337</v>
      </c>
      <c r="AA265" s="43">
        <v>1.4973333333333345E-2</v>
      </c>
      <c r="AB265" s="43">
        <v>0.51972666666666667</v>
      </c>
      <c r="AC265" s="43">
        <v>5.6073333333333336E-2</v>
      </c>
      <c r="AD265" s="43">
        <v>14.166833333333335</v>
      </c>
      <c r="AE265" s="43">
        <v>12.600293333333333</v>
      </c>
      <c r="AF265" s="44">
        <v>99.98218</v>
      </c>
      <c r="AG265" s="43">
        <v>0.37246666666666678</v>
      </c>
      <c r="AH265" s="43">
        <v>3.9424333333333337</v>
      </c>
      <c r="AI265" s="43">
        <v>14.932653333333329</v>
      </c>
      <c r="AJ265" s="42">
        <v>3188</v>
      </c>
      <c r="AK265" s="45">
        <v>133.84388315276078</v>
      </c>
      <c r="AL265" s="45">
        <v>0.2922131170005241</v>
      </c>
      <c r="AM265" s="45">
        <v>1.5387709679981338E-2</v>
      </c>
      <c r="AN265" s="45">
        <v>0.79165184498987651</v>
      </c>
      <c r="AO265" s="45">
        <v>0.71990580481277433</v>
      </c>
      <c r="AP265" s="45">
        <v>9.5952574492423462E-2</v>
      </c>
      <c r="AQ265" s="45">
        <v>3.0325816929042404E-2</v>
      </c>
      <c r="AR265" s="45">
        <v>4.807202450729408E-2</v>
      </c>
      <c r="AS265" s="45">
        <v>6.9149180728352109E-5</v>
      </c>
      <c r="AT265" s="45">
        <v>2.0192844982957397E-2</v>
      </c>
      <c r="AU265" s="45">
        <v>9.9270905323151776E-4</v>
      </c>
      <c r="AV265" s="45">
        <v>0.13420388332251881</v>
      </c>
      <c r="AW265" s="45">
        <v>0.12202332714612077</v>
      </c>
      <c r="AX265" s="45">
        <v>4.3422543009065558E-4</v>
      </c>
      <c r="AY265" s="45">
        <v>8.3138577017565964E-3</v>
      </c>
      <c r="AZ265" s="45">
        <v>1.1879664842983088E-2</v>
      </c>
      <c r="BA265" s="45">
        <v>0.14145460276637081</v>
      </c>
      <c r="BB265" s="45">
        <v>0</v>
      </c>
      <c r="BC265" s="24">
        <v>63</v>
      </c>
      <c r="BD265" s="29">
        <v>40</v>
      </c>
      <c r="BE265" s="30">
        <f t="shared" si="76"/>
        <v>1.0077120326990188</v>
      </c>
      <c r="BF265" s="30">
        <v>0.91602014427657552</v>
      </c>
      <c r="BG265" s="30">
        <f t="shared" si="77"/>
        <v>1.0874937093817685</v>
      </c>
      <c r="BH265" s="31">
        <f t="shared" si="78"/>
        <v>81.685623854555985</v>
      </c>
      <c r="BI265" s="32">
        <f t="shared" si="79"/>
        <v>6445.5752155057417</v>
      </c>
      <c r="BJ265" s="33">
        <f t="shared" si="80"/>
        <v>0.94968032262665525</v>
      </c>
      <c r="BK265" s="33">
        <f t="shared" si="81"/>
        <v>0.9570042883283667</v>
      </c>
      <c r="BL265" s="15"/>
    </row>
    <row r="266" spans="1:64" x14ac:dyDescent="0.3">
      <c r="A266" s="34" t="s">
        <v>20</v>
      </c>
      <c r="B266" s="35">
        <v>40633</v>
      </c>
      <c r="C266" s="15"/>
      <c r="D266" s="36">
        <v>0.85</v>
      </c>
      <c r="E266" s="37">
        <v>0.85</v>
      </c>
      <c r="F266" s="38">
        <v>82.7</v>
      </c>
      <c r="G266" s="39">
        <v>83</v>
      </c>
      <c r="H266" s="39">
        <v>732</v>
      </c>
      <c r="I266" s="39">
        <v>95</v>
      </c>
      <c r="J266" s="39">
        <v>6060</v>
      </c>
      <c r="K266" s="39">
        <v>83</v>
      </c>
      <c r="L266" s="39">
        <v>727</v>
      </c>
      <c r="M266" s="39">
        <v>95</v>
      </c>
      <c r="N266" s="39">
        <v>6170</v>
      </c>
      <c r="O266" s="40">
        <f t="shared" si="74"/>
        <v>83</v>
      </c>
      <c r="P266" s="40">
        <f t="shared" si="75"/>
        <v>6060</v>
      </c>
      <c r="Q266" s="41" t="s">
        <v>31</v>
      </c>
      <c r="R266" s="40">
        <v>-6</v>
      </c>
      <c r="S266" s="42">
        <v>34929.833333333336</v>
      </c>
      <c r="T266" s="43">
        <v>15.146333333333331</v>
      </c>
      <c r="U266" s="43">
        <v>16.220666666666666</v>
      </c>
      <c r="V266" s="43">
        <v>136.82666666666665</v>
      </c>
      <c r="W266" s="43">
        <v>123.75000000000001</v>
      </c>
      <c r="X266" s="43">
        <v>13.076666666666664</v>
      </c>
      <c r="Y266" s="43">
        <v>6.418000000000001</v>
      </c>
      <c r="Z266" s="43">
        <v>4.6686666666666659</v>
      </c>
      <c r="AA266" s="43">
        <v>1.6400000000000012E-2</v>
      </c>
      <c r="AB266" s="43">
        <v>0.87877000000000005</v>
      </c>
      <c r="AC266" s="43">
        <v>0.22263666666666665</v>
      </c>
      <c r="AD266" s="43">
        <v>13.611513333333333</v>
      </c>
      <c r="AE266" s="43">
        <v>12.310663333333331</v>
      </c>
      <c r="AF266" s="44">
        <v>99.957093333333304</v>
      </c>
      <c r="AG266" s="43">
        <v>0.63947666666666669</v>
      </c>
      <c r="AH266" s="43">
        <v>4.2099299999999991</v>
      </c>
      <c r="AI266" s="43">
        <v>14.347313333333329</v>
      </c>
      <c r="AJ266" s="42">
        <v>3184</v>
      </c>
      <c r="AK266" s="45">
        <v>134.80614007607798</v>
      </c>
      <c r="AL266" s="45">
        <v>0.3278717509294396</v>
      </c>
      <c r="AM266" s="45">
        <v>1.910647720707203E-2</v>
      </c>
      <c r="AN266" s="45">
        <v>0.52649349692149816</v>
      </c>
      <c r="AO266" s="45">
        <v>0.45314989526949534</v>
      </c>
      <c r="AP266" s="45">
        <v>9.3526073566581144E-2</v>
      </c>
      <c r="AQ266" s="45">
        <v>5.1488197509318871E-2</v>
      </c>
      <c r="AR266" s="45">
        <v>4.3210258466961401E-2</v>
      </c>
      <c r="AS266" s="45">
        <v>6.9480833377965899E-5</v>
      </c>
      <c r="AT266" s="45">
        <v>1.800130550821245E-2</v>
      </c>
      <c r="AU266" s="45">
        <v>1.5189568410779368E-3</v>
      </c>
      <c r="AV266" s="45">
        <v>3.3138712993273964E-2</v>
      </c>
      <c r="AW266" s="45">
        <v>3.1208359659611808E-2</v>
      </c>
      <c r="AX266" s="45">
        <v>4.5632212860885653E-4</v>
      </c>
      <c r="AY266" s="45">
        <v>5.833889300270967E-3</v>
      </c>
      <c r="AZ266" s="45">
        <v>1.1919909453486227E-2</v>
      </c>
      <c r="BA266" s="45">
        <v>3.4930410950852114E-2</v>
      </c>
      <c r="BB266" s="45">
        <v>0</v>
      </c>
      <c r="BC266" s="24">
        <v>77</v>
      </c>
      <c r="BD266" s="29">
        <v>46</v>
      </c>
      <c r="BE266" s="30">
        <f t="shared" si="76"/>
        <v>1.0347041471455842</v>
      </c>
      <c r="BF266" s="30">
        <v>0.91602014427657552</v>
      </c>
      <c r="BG266" s="30">
        <f t="shared" si="77"/>
        <v>1.0732153625053529</v>
      </c>
      <c r="BH266" s="31">
        <f t="shared" si="78"/>
        <v>81.596211969765221</v>
      </c>
      <c r="BI266" s="32">
        <f t="shared" si="79"/>
        <v>6503.6850967824384</v>
      </c>
      <c r="BJ266" s="33">
        <f t="shared" si="80"/>
        <v>0.9490858232955629</v>
      </c>
      <c r="BK266" s="33">
        <f t="shared" si="81"/>
        <v>0.98202303736100005</v>
      </c>
      <c r="BL266" s="15"/>
    </row>
    <row r="267" spans="1:64" x14ac:dyDescent="0.3">
      <c r="A267" s="34" t="s">
        <v>20</v>
      </c>
      <c r="B267" s="35">
        <v>40633</v>
      </c>
      <c r="C267" s="15"/>
      <c r="D267" s="36">
        <v>0.85</v>
      </c>
      <c r="E267" s="37">
        <v>0.85</v>
      </c>
      <c r="F267" s="38">
        <v>82.7</v>
      </c>
      <c r="G267" s="39">
        <v>83</v>
      </c>
      <c r="H267" s="39">
        <v>755</v>
      </c>
      <c r="I267" s="39">
        <v>95</v>
      </c>
      <c r="J267" s="39">
        <v>6100</v>
      </c>
      <c r="K267" s="39">
        <v>83</v>
      </c>
      <c r="L267" s="39">
        <v>747</v>
      </c>
      <c r="M267" s="39">
        <v>96</v>
      </c>
      <c r="N267" s="39">
        <v>6100</v>
      </c>
      <c r="O267" s="40">
        <f t="shared" si="74"/>
        <v>83</v>
      </c>
      <c r="P267" s="40">
        <f t="shared" si="75"/>
        <v>6100</v>
      </c>
      <c r="Q267" s="41" t="s">
        <v>31</v>
      </c>
      <c r="R267" s="40">
        <v>-6</v>
      </c>
      <c r="S267" s="42">
        <v>38766.466666666667</v>
      </c>
      <c r="T267" s="43">
        <v>18.978999999999999</v>
      </c>
      <c r="U267" s="43">
        <v>15.731000000000005</v>
      </c>
      <c r="V267" s="43">
        <v>167.77</v>
      </c>
      <c r="W267" s="43">
        <v>150.69333333333333</v>
      </c>
      <c r="X267" s="43">
        <v>17.076666666666668</v>
      </c>
      <c r="Y267" s="43">
        <v>2.0119999999999996</v>
      </c>
      <c r="Z267" s="43">
        <v>4.6003333333333352</v>
      </c>
      <c r="AA267" s="43">
        <v>1.817333333333333E-2</v>
      </c>
      <c r="AB267" s="43">
        <v>0.99131333333333349</v>
      </c>
      <c r="AC267" s="43">
        <v>6.3050000000000009E-2</v>
      </c>
      <c r="AD267" s="43">
        <v>15.078823333333331</v>
      </c>
      <c r="AE267" s="43">
        <v>13.544016666666666</v>
      </c>
      <c r="AF267" s="44">
        <v>99.970413333333312</v>
      </c>
      <c r="AG267" s="43">
        <v>0.56930333333333327</v>
      </c>
      <c r="AH267" s="43">
        <v>4.5486266666666673</v>
      </c>
      <c r="AI267" s="43">
        <v>15.893933333333329</v>
      </c>
      <c r="AJ267" s="42">
        <v>3181.3666666666668</v>
      </c>
      <c r="AK267" s="45">
        <v>167.35008388026037</v>
      </c>
      <c r="AL267" s="45">
        <v>0.4125559523180834</v>
      </c>
      <c r="AM267" s="45">
        <v>3.3254504491354406E-2</v>
      </c>
      <c r="AN267" s="45">
        <v>1.7497093354687705</v>
      </c>
      <c r="AO267" s="45">
        <v>1.6115816461766876</v>
      </c>
      <c r="AP267" s="45">
        <v>0.15905612397703492</v>
      </c>
      <c r="AQ267" s="45">
        <v>2.5784250739683982E-2</v>
      </c>
      <c r="AR267" s="45">
        <v>4.230295769665595E-2</v>
      </c>
      <c r="AS267" s="45">
        <v>8.2768198679466723E-5</v>
      </c>
      <c r="AT267" s="45">
        <v>1.972484401115426E-2</v>
      </c>
      <c r="AU267" s="45">
        <v>8.088945202111258E-4</v>
      </c>
      <c r="AV267" s="45">
        <v>0.1477163700766731</v>
      </c>
      <c r="AW267" s="45">
        <v>0.13748023828759418</v>
      </c>
      <c r="AX267" s="45">
        <v>4.2241778088682956E-4</v>
      </c>
      <c r="AY267" s="45">
        <v>5.5784983354089969E-3</v>
      </c>
      <c r="AZ267" s="45">
        <v>1.4713140580689248E-2</v>
      </c>
      <c r="BA267" s="45">
        <v>0.15570215451192826</v>
      </c>
      <c r="BB267" s="45">
        <v>0.49013251785356071</v>
      </c>
      <c r="BC267" s="24">
        <v>83</v>
      </c>
      <c r="BD267" s="29">
        <v>38</v>
      </c>
      <c r="BE267" s="30">
        <f t="shared" si="76"/>
        <v>1.0462721961941122</v>
      </c>
      <c r="BF267" s="30">
        <v>0.91602014427657552</v>
      </c>
      <c r="BG267" s="30">
        <f t="shared" si="77"/>
        <v>1.0672658995042714</v>
      </c>
      <c r="BH267" s="31">
        <f t="shared" si="78"/>
        <v>81.14387624936586</v>
      </c>
      <c r="BI267" s="32">
        <f t="shared" si="79"/>
        <v>6510.321986976056</v>
      </c>
      <c r="BJ267" s="33">
        <f t="shared" si="80"/>
        <v>0.94608616987605954</v>
      </c>
      <c r="BK267" s="33">
        <f t="shared" si="81"/>
        <v>0.98986365474510074</v>
      </c>
      <c r="BL267" s="15"/>
    </row>
    <row r="268" spans="1:64" x14ac:dyDescent="0.3">
      <c r="A268" s="34"/>
      <c r="B268" s="35"/>
      <c r="C268" s="15"/>
      <c r="D268" s="36"/>
      <c r="E268" s="37"/>
      <c r="F268" s="38"/>
      <c r="G268" s="39"/>
      <c r="H268" s="39"/>
      <c r="I268" s="39"/>
      <c r="J268" s="39"/>
      <c r="K268" s="39"/>
      <c r="L268" s="39"/>
      <c r="M268" s="39"/>
      <c r="N268" s="39"/>
      <c r="O268" s="40"/>
      <c r="P268" s="40"/>
      <c r="Q268" s="41"/>
      <c r="R268" s="40"/>
      <c r="S268" s="42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4"/>
      <c r="AG268" s="43"/>
      <c r="AH268" s="43"/>
      <c r="AI268" s="43"/>
      <c r="AJ268" s="42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24"/>
      <c r="BD268" s="29"/>
      <c r="BE268" s="30"/>
      <c r="BF268" s="30"/>
      <c r="BG268" s="30"/>
      <c r="BH268" s="31"/>
      <c r="BI268" s="32"/>
      <c r="BJ268" s="33"/>
      <c r="BK268" s="33"/>
      <c r="BL268" s="15"/>
    </row>
    <row r="269" spans="1:64" x14ac:dyDescent="0.3">
      <c r="A269" s="34" t="s">
        <v>21</v>
      </c>
      <c r="B269" s="35">
        <v>40630</v>
      </c>
      <c r="C269" s="15"/>
      <c r="D269" s="36">
        <v>0.3</v>
      </c>
      <c r="E269" s="37">
        <v>0.3</v>
      </c>
      <c r="F269" s="38">
        <v>52.5</v>
      </c>
      <c r="G269" s="39">
        <v>52</v>
      </c>
      <c r="H269" s="39">
        <v>507</v>
      </c>
      <c r="I269" s="39">
        <v>82</v>
      </c>
      <c r="J269" s="39">
        <v>2200</v>
      </c>
      <c r="K269" s="39">
        <v>52</v>
      </c>
      <c r="L269" s="39">
        <v>501</v>
      </c>
      <c r="M269" s="39">
        <v>82</v>
      </c>
      <c r="N269" s="39">
        <v>2200</v>
      </c>
      <c r="O269" s="40">
        <f t="shared" ref="O269:O279" si="82">IF(R269&lt;&gt;"",IF(R269&lt;1,G269,K269),"")</f>
        <v>52</v>
      </c>
      <c r="P269" s="40">
        <f t="shared" ref="P269:P279" si="83">IF(R269&lt;&gt;"",IF(R269&lt;1,J269,N269),"")</f>
        <v>2200</v>
      </c>
      <c r="Q269" s="41" t="s">
        <v>31</v>
      </c>
      <c r="R269" s="40">
        <v>-4</v>
      </c>
      <c r="S269" s="42">
        <v>28372.133333333335</v>
      </c>
      <c r="T269" s="43">
        <v>91.166666666666671</v>
      </c>
      <c r="U269" s="43">
        <v>18.711666666666662</v>
      </c>
      <c r="V269" s="43">
        <v>52.532333333333334</v>
      </c>
      <c r="W269" s="43">
        <v>41.674666666666653</v>
      </c>
      <c r="X269" s="43">
        <v>10.857666666666663</v>
      </c>
      <c r="Y269" s="43">
        <v>4.6389999999999993</v>
      </c>
      <c r="Z269" s="43">
        <v>1.0166666666666668</v>
      </c>
      <c r="AA269" s="43">
        <v>1.3369999999999998E-2</v>
      </c>
      <c r="AB269" s="43">
        <v>6.5079666666666665</v>
      </c>
      <c r="AC269" s="43">
        <v>0.19681000000000001</v>
      </c>
      <c r="AD269" s="43">
        <v>6.3911566666666655</v>
      </c>
      <c r="AE269" s="43">
        <v>5.0701933333333331</v>
      </c>
      <c r="AF269" s="44">
        <v>99.827436666666671</v>
      </c>
      <c r="AG269" s="43">
        <v>0.1702933333333333</v>
      </c>
      <c r="AH269" s="43">
        <v>3.6337400000000004</v>
      </c>
      <c r="AI269" s="43">
        <v>6.7366566666666694</v>
      </c>
      <c r="AJ269" s="42">
        <v>3182</v>
      </c>
      <c r="AK269" s="45">
        <v>63.604778249039533</v>
      </c>
      <c r="AL269" s="45">
        <v>1.3717176077468596</v>
      </c>
      <c r="AM269" s="45">
        <v>9.4989412598177701E-3</v>
      </c>
      <c r="AN269" s="45">
        <v>0.20942751743138124</v>
      </c>
      <c r="AO269" s="45">
        <v>0.25840002847229848</v>
      </c>
      <c r="AP269" s="45">
        <v>5.8644653654863349E-2</v>
      </c>
      <c r="AQ269" s="45">
        <v>5.3520862835166369E-2</v>
      </c>
      <c r="AR269" s="45">
        <v>1.5610194134588484E-2</v>
      </c>
      <c r="AS269" s="45">
        <v>4.6609159969940425E-5</v>
      </c>
      <c r="AT269" s="45">
        <v>0.11023945827570643</v>
      </c>
      <c r="AU269" s="45">
        <v>2.145621041836702E-3</v>
      </c>
      <c r="AV269" s="45">
        <v>1.9134112583755046E-2</v>
      </c>
      <c r="AW269" s="45">
        <v>2.62063947622862E-2</v>
      </c>
      <c r="AX269" s="45">
        <v>2.5338376690964099E-3</v>
      </c>
      <c r="AY269" s="45">
        <v>2.6958375748336685E-3</v>
      </c>
      <c r="AZ269" s="45">
        <v>5.5867824309735479E-3</v>
      </c>
      <c r="BA269" s="45">
        <v>2.0176166946268056E-2</v>
      </c>
      <c r="BB269" s="45">
        <v>0</v>
      </c>
      <c r="BC269" s="24">
        <v>63</v>
      </c>
      <c r="BD269" s="29">
        <v>42</v>
      </c>
      <c r="BE269" s="30">
        <f t="shared" ref="BE269:BE283" si="84">IF(BC269&lt;&gt;"",(459.67+BC269)/518.67,"")</f>
        <v>1.0077120326990188</v>
      </c>
      <c r="BF269" s="30">
        <v>0.91329794473934933</v>
      </c>
      <c r="BG269" s="30">
        <f t="shared" ref="BG269:BG283" si="85">IF(BF269&lt;&gt;"",1/(BF269*SQRT(BE269)),"")</f>
        <v>1.090735121332236</v>
      </c>
      <c r="BH269" s="31">
        <f t="shared" ref="BH269:BH283" si="86">IF(BC269&lt;&gt;"",O269/SQRT(BE269),"")</f>
        <v>51.800639517523308</v>
      </c>
      <c r="BI269" s="32">
        <f t="shared" ref="BI269:BI283" si="87">IF(BC269&lt;&gt;"",P269*BG269,"")</f>
        <v>2399.6172669309194</v>
      </c>
      <c r="BJ269" s="33">
        <f t="shared" ref="BJ269:BJ283" si="88">IF(BC269&lt;&gt;"",0.4054+0.009348*BH269-0.0000656*BH269^2+0.0000004007*BH269^3,"")</f>
        <v>0.7693035778057894</v>
      </c>
      <c r="BK269" s="33">
        <f t="shared" ref="BK269:BK283" si="89">IF(BC269&lt;&gt;"",BJ269*BE269,"")</f>
        <v>0.77523647215329983</v>
      </c>
      <c r="BL269" s="15"/>
    </row>
    <row r="270" spans="1:64" x14ac:dyDescent="0.3">
      <c r="A270" s="34" t="s">
        <v>21</v>
      </c>
      <c r="B270" s="35">
        <v>40630</v>
      </c>
      <c r="C270" s="15"/>
      <c r="D270" s="36">
        <v>0.3</v>
      </c>
      <c r="E270" s="37">
        <v>0.3</v>
      </c>
      <c r="F270" s="38">
        <v>52.5</v>
      </c>
      <c r="G270" s="39">
        <v>52</v>
      </c>
      <c r="H270" s="39">
        <v>507</v>
      </c>
      <c r="I270" s="39">
        <v>82</v>
      </c>
      <c r="J270" s="39">
        <v>2200</v>
      </c>
      <c r="K270" s="39">
        <v>52</v>
      </c>
      <c r="L270" s="39">
        <v>501</v>
      </c>
      <c r="M270" s="39">
        <v>82</v>
      </c>
      <c r="N270" s="39">
        <v>2200</v>
      </c>
      <c r="O270" s="40">
        <f t="shared" si="82"/>
        <v>52</v>
      </c>
      <c r="P270" s="40">
        <f t="shared" si="83"/>
        <v>2200</v>
      </c>
      <c r="Q270" s="41" t="s">
        <v>31</v>
      </c>
      <c r="R270" s="40">
        <v>-2</v>
      </c>
      <c r="S270" s="42">
        <v>28024.7</v>
      </c>
      <c r="T270" s="43">
        <v>100.40666666666667</v>
      </c>
      <c r="U270" s="43">
        <v>18.760333333333328</v>
      </c>
      <c r="V270" s="43">
        <v>50.373333333333328</v>
      </c>
      <c r="W270" s="43">
        <v>39.515333333333345</v>
      </c>
      <c r="X270" s="43">
        <v>10.857999999999999</v>
      </c>
      <c r="Y270" s="43">
        <v>4.0603333333333333</v>
      </c>
      <c r="Z270" s="43">
        <v>1.0563333333333333</v>
      </c>
      <c r="AA270" s="43">
        <v>1.3199999999999993E-2</v>
      </c>
      <c r="AB270" s="43">
        <v>7.2545199999999994</v>
      </c>
      <c r="AC270" s="43">
        <v>0.17430666666666667</v>
      </c>
      <c r="AD270" s="43">
        <v>6.2012300000000016</v>
      </c>
      <c r="AE270" s="43">
        <v>4.8645533333333333</v>
      </c>
      <c r="AF270" s="44">
        <v>99.812150000000017</v>
      </c>
      <c r="AG270" s="43">
        <v>0.17902333333333334</v>
      </c>
      <c r="AH270" s="43">
        <v>3.6035333333333353</v>
      </c>
      <c r="AI270" s="43">
        <v>6.5364399999999998</v>
      </c>
      <c r="AJ270" s="42">
        <v>3181</v>
      </c>
      <c r="AK270" s="45">
        <v>23.229217629912327</v>
      </c>
      <c r="AL270" s="45">
        <v>0.35947599156033833</v>
      </c>
      <c r="AM270" s="45">
        <v>5.5605341676753664E-3</v>
      </c>
      <c r="AN270" s="45">
        <v>3.4872510004629292E-2</v>
      </c>
      <c r="AO270" s="45">
        <v>6.2019648351221229E-2</v>
      </c>
      <c r="AP270" s="45">
        <v>3.1447822138287847E-2</v>
      </c>
      <c r="AQ270" s="45">
        <v>4.817234385665365E-2</v>
      </c>
      <c r="AR270" s="45">
        <v>1.5421286974634229E-2</v>
      </c>
      <c r="AS270" s="45">
        <v>7.0575160676046272E-18</v>
      </c>
      <c r="AT270" s="45">
        <v>2.9057854300545461E-2</v>
      </c>
      <c r="AU270" s="45">
        <v>1.9992987276289766E-3</v>
      </c>
      <c r="AV270" s="45">
        <v>4.3560619671979429E-3</v>
      </c>
      <c r="AW270" s="45">
        <v>6.0011914525845778E-3</v>
      </c>
      <c r="AX270" s="45">
        <v>5.6978519848557634E-4</v>
      </c>
      <c r="AY270" s="45">
        <v>2.6101503898188099E-3</v>
      </c>
      <c r="AZ270" s="45">
        <v>2.0613576599656388E-3</v>
      </c>
      <c r="BA270" s="45">
        <v>4.5908905303947648E-3</v>
      </c>
      <c r="BB270" s="45">
        <v>0</v>
      </c>
      <c r="BC270" s="24">
        <v>63</v>
      </c>
      <c r="BD270" s="29">
        <v>42</v>
      </c>
      <c r="BE270" s="30">
        <f t="shared" si="84"/>
        <v>1.0077120326990188</v>
      </c>
      <c r="BF270" s="30">
        <v>0.91329794473934933</v>
      </c>
      <c r="BG270" s="30">
        <f t="shared" si="85"/>
        <v>1.090735121332236</v>
      </c>
      <c r="BH270" s="31">
        <f t="shared" si="86"/>
        <v>51.800639517523308</v>
      </c>
      <c r="BI270" s="32">
        <f t="shared" si="87"/>
        <v>2399.6172669309194</v>
      </c>
      <c r="BJ270" s="33">
        <f t="shared" si="88"/>
        <v>0.7693035778057894</v>
      </c>
      <c r="BK270" s="33">
        <f t="shared" si="89"/>
        <v>0.77523647215329983</v>
      </c>
      <c r="BL270" s="15"/>
    </row>
    <row r="271" spans="1:64" x14ac:dyDescent="0.3">
      <c r="A271" s="34" t="s">
        <v>20</v>
      </c>
      <c r="B271" s="35">
        <v>40633</v>
      </c>
      <c r="C271" s="15"/>
      <c r="D271" s="36">
        <v>7.0000000000000007E-2</v>
      </c>
      <c r="E271" s="37">
        <v>7.0000000000000007E-2</v>
      </c>
      <c r="F271" s="38">
        <v>25</v>
      </c>
      <c r="G271" s="39">
        <v>25</v>
      </c>
      <c r="H271" s="39">
        <v>469</v>
      </c>
      <c r="I271" s="39">
        <v>65</v>
      </c>
      <c r="J271" s="39">
        <v>878</v>
      </c>
      <c r="K271" s="39">
        <v>25</v>
      </c>
      <c r="L271" s="39">
        <v>481</v>
      </c>
      <c r="M271" s="39">
        <v>66</v>
      </c>
      <c r="N271" s="39">
        <v>900</v>
      </c>
      <c r="O271" s="40">
        <f t="shared" si="82"/>
        <v>25</v>
      </c>
      <c r="P271" s="40">
        <f t="shared" si="83"/>
        <v>878</v>
      </c>
      <c r="Q271" s="41" t="s">
        <v>31</v>
      </c>
      <c r="R271" s="40">
        <v>-1.5</v>
      </c>
      <c r="S271" s="42">
        <v>22362.5</v>
      </c>
      <c r="T271" s="43">
        <v>517.60833333333323</v>
      </c>
      <c r="U271" s="43">
        <v>17.867333333333331</v>
      </c>
      <c r="V271" s="43">
        <v>19.46299999999999</v>
      </c>
      <c r="W271" s="43">
        <v>12.131000000000002</v>
      </c>
      <c r="X271" s="43">
        <v>7.3320000000000016</v>
      </c>
      <c r="Y271" s="43">
        <v>54.634333333333331</v>
      </c>
      <c r="Z271" s="43">
        <v>2.1973333333333338</v>
      </c>
      <c r="AA271" s="43">
        <v>1.0769999999999997E-2</v>
      </c>
      <c r="AB271" s="43">
        <v>45.984983333333318</v>
      </c>
      <c r="AC271" s="43">
        <v>2.8701933333333334</v>
      </c>
      <c r="AD271" s="43">
        <v>2.9318299999999997</v>
      </c>
      <c r="AE271" s="43">
        <v>1.8274066666666664</v>
      </c>
      <c r="AF271" s="44">
        <v>98.632703333333339</v>
      </c>
      <c r="AG271" s="43">
        <v>0.45551666666666663</v>
      </c>
      <c r="AH271" s="43">
        <v>3.1263600000000005</v>
      </c>
      <c r="AI271" s="43">
        <v>3.0903266666666664</v>
      </c>
      <c r="AJ271" s="42">
        <v>3121.4666666666667</v>
      </c>
      <c r="AK271" s="45">
        <v>226.90917976597811</v>
      </c>
      <c r="AL271" s="45">
        <v>6.7005532881945662</v>
      </c>
      <c r="AM271" s="45">
        <v>3.8500634417821582E-2</v>
      </c>
      <c r="AN271" s="45">
        <v>9.656693229979435E-2</v>
      </c>
      <c r="AO271" s="45">
        <v>8.3018485685522184E-2</v>
      </c>
      <c r="AP271" s="45">
        <v>7.9063483876936624E-2</v>
      </c>
      <c r="AQ271" s="45">
        <v>2.5906618556991021</v>
      </c>
      <c r="AR271" s="45">
        <v>0.11138418550946394</v>
      </c>
      <c r="AS271" s="45">
        <v>1.1492126240049819E-4</v>
      </c>
      <c r="AT271" s="45">
        <v>0.3726825237477534</v>
      </c>
      <c r="AU271" s="45">
        <v>0.14570773518228775</v>
      </c>
      <c r="AV271" s="45">
        <v>2.6768292488663151E-2</v>
      </c>
      <c r="AW271" s="45">
        <v>2.2810341474009541E-2</v>
      </c>
      <c r="AX271" s="45">
        <v>1.5085948779402265E-2</v>
      </c>
      <c r="AY271" s="45">
        <v>2.1932766910901024E-2</v>
      </c>
      <c r="AZ271" s="45">
        <v>2.103682485547663E-2</v>
      </c>
      <c r="BA271" s="45">
        <v>2.8207603931213826E-2</v>
      </c>
      <c r="BB271" s="45">
        <v>0.73029674334022165</v>
      </c>
      <c r="BC271" s="24">
        <v>84</v>
      </c>
      <c r="BD271" s="29">
        <v>43</v>
      </c>
      <c r="BE271" s="30">
        <f t="shared" si="84"/>
        <v>1.0482002043688667</v>
      </c>
      <c r="BF271" s="30">
        <v>0.91602014427657552</v>
      </c>
      <c r="BG271" s="30">
        <f t="shared" si="85"/>
        <v>1.0662839093994811</v>
      </c>
      <c r="BH271" s="31">
        <f t="shared" si="86"/>
        <v>24.418438513197593</v>
      </c>
      <c r="BI271" s="32">
        <f t="shared" si="87"/>
        <v>936.19727245274441</v>
      </c>
      <c r="BJ271" s="33">
        <f t="shared" si="88"/>
        <v>0.600382986515268</v>
      </c>
      <c r="BK271" s="33">
        <f t="shared" si="89"/>
        <v>0.62932156916489446</v>
      </c>
      <c r="BL271" s="15"/>
    </row>
    <row r="272" spans="1:64" x14ac:dyDescent="0.3">
      <c r="A272" s="34" t="s">
        <v>20</v>
      </c>
      <c r="B272" s="35">
        <v>40633</v>
      </c>
      <c r="C272" s="15">
        <v>66480</v>
      </c>
      <c r="D272" s="36">
        <v>7.0000000000000007E-2</v>
      </c>
      <c r="E272" s="37">
        <v>7.0000000000000007E-2</v>
      </c>
      <c r="F272" s="38">
        <v>25</v>
      </c>
      <c r="G272" s="39">
        <v>25</v>
      </c>
      <c r="H272" s="39">
        <v>468</v>
      </c>
      <c r="I272" s="39">
        <v>62</v>
      </c>
      <c r="J272" s="39">
        <v>900</v>
      </c>
      <c r="K272" s="39">
        <v>25</v>
      </c>
      <c r="L272" s="39">
        <v>469</v>
      </c>
      <c r="M272" s="39">
        <v>64</v>
      </c>
      <c r="N272" s="39">
        <v>900</v>
      </c>
      <c r="O272" s="40">
        <f t="shared" si="82"/>
        <v>25</v>
      </c>
      <c r="P272" s="40">
        <f t="shared" si="83"/>
        <v>900</v>
      </c>
      <c r="Q272" s="41" t="s">
        <v>31</v>
      </c>
      <c r="R272" s="40">
        <v>-1.5</v>
      </c>
      <c r="S272" s="42">
        <v>18973.166666666668</v>
      </c>
      <c r="T272" s="43">
        <v>449.91499999999996</v>
      </c>
      <c r="U272" s="43">
        <v>18.302666666666656</v>
      </c>
      <c r="V272" s="43">
        <v>16.047666666666668</v>
      </c>
      <c r="W272" s="43">
        <v>8.2569999999999997</v>
      </c>
      <c r="X272" s="43">
        <v>7.7906666666666657</v>
      </c>
      <c r="Y272" s="43">
        <v>46.132666666666665</v>
      </c>
      <c r="Z272" s="43">
        <v>2.254</v>
      </c>
      <c r="AA272" s="43">
        <v>9.1333333333333336E-3</v>
      </c>
      <c r="AB272" s="43">
        <v>47.206779999999995</v>
      </c>
      <c r="AC272" s="43">
        <v>2.8530099999999994</v>
      </c>
      <c r="AD272" s="43">
        <v>2.8456299999999999</v>
      </c>
      <c r="AE272" s="43">
        <v>1.4641833333333334</v>
      </c>
      <c r="AF272" s="44">
        <v>98.605723333333302</v>
      </c>
      <c r="AG272" s="43">
        <v>0.5501233333333333</v>
      </c>
      <c r="AH272" s="43">
        <v>2.8137799999999999</v>
      </c>
      <c r="AI272" s="43">
        <v>2.9994533333333333</v>
      </c>
      <c r="AJ272" s="42">
        <v>3127.6666666666665</v>
      </c>
      <c r="AK272" s="45">
        <v>197.93992180370347</v>
      </c>
      <c r="AL272" s="45">
        <v>4.4737146102343859</v>
      </c>
      <c r="AM272" s="45">
        <v>2.1644993581113131E-2</v>
      </c>
      <c r="AN272" s="45">
        <v>0.10890309939331963</v>
      </c>
      <c r="AO272" s="45">
        <v>3.9053455849554518E-2</v>
      </c>
      <c r="AP272" s="45">
        <v>7.051208423375746E-2</v>
      </c>
      <c r="AQ272" s="45">
        <v>0.79650933857445361</v>
      </c>
      <c r="AR272" s="45">
        <v>3.719473451796728E-2</v>
      </c>
      <c r="AS272" s="45">
        <v>9.5892660297076831E-5</v>
      </c>
      <c r="AT272" s="45">
        <v>0.35596006498267169</v>
      </c>
      <c r="AU272" s="45">
        <v>7.0300455435838682E-2</v>
      </c>
      <c r="AV272" s="45">
        <v>2.3220177759276824E-2</v>
      </c>
      <c r="AW272" s="45">
        <v>1.1874867210388825E-2</v>
      </c>
      <c r="AX272" s="45">
        <v>1.1577942266502295E-2</v>
      </c>
      <c r="AY272" s="45">
        <v>8.452817662577463E-3</v>
      </c>
      <c r="AZ272" s="45">
        <v>1.8355388196986424E-2</v>
      </c>
      <c r="BA272" s="45">
        <v>2.4474416386734605E-2</v>
      </c>
      <c r="BB272" s="45">
        <v>0.66089455225126659</v>
      </c>
      <c r="BC272" s="24">
        <v>79</v>
      </c>
      <c r="BD272" s="29">
        <v>47</v>
      </c>
      <c r="BE272" s="30">
        <f t="shared" si="84"/>
        <v>1.0385601634950934</v>
      </c>
      <c r="BF272" s="30">
        <v>0.91602014427657552</v>
      </c>
      <c r="BG272" s="30">
        <f t="shared" si="85"/>
        <v>1.0712211668241636</v>
      </c>
      <c r="BH272" s="31">
        <f t="shared" si="86"/>
        <v>24.531504194659796</v>
      </c>
      <c r="BI272" s="32">
        <f t="shared" si="87"/>
        <v>964.09905014174717</v>
      </c>
      <c r="BJ272" s="33">
        <f t="shared" si="88"/>
        <v>0.60115827473368089</v>
      </c>
      <c r="BK272" s="33">
        <f t="shared" si="89"/>
        <v>0.62433903609383989</v>
      </c>
      <c r="BL272" s="15"/>
    </row>
    <row r="273" spans="1:64" x14ac:dyDescent="0.3">
      <c r="A273" s="34" t="s">
        <v>20</v>
      </c>
      <c r="B273" s="35">
        <v>40633</v>
      </c>
      <c r="C273" s="15"/>
      <c r="D273" s="36">
        <v>0.3</v>
      </c>
      <c r="E273" s="37">
        <v>0.3</v>
      </c>
      <c r="F273" s="38">
        <v>52.5</v>
      </c>
      <c r="G273" s="39">
        <v>52</v>
      </c>
      <c r="H273" s="39">
        <v>509</v>
      </c>
      <c r="I273" s="39">
        <v>82</v>
      </c>
      <c r="J273" s="39">
        <v>2120</v>
      </c>
      <c r="K273" s="39">
        <v>52.5</v>
      </c>
      <c r="L273" s="39">
        <v>503</v>
      </c>
      <c r="M273" s="39">
        <v>82</v>
      </c>
      <c r="N273" s="39">
        <v>2230</v>
      </c>
      <c r="O273" s="40">
        <f t="shared" si="82"/>
        <v>52</v>
      </c>
      <c r="P273" s="40">
        <f t="shared" si="83"/>
        <v>2120</v>
      </c>
      <c r="Q273" s="41" t="s">
        <v>31</v>
      </c>
      <c r="R273" s="40">
        <v>-1.5</v>
      </c>
      <c r="S273" s="42">
        <v>27310.866666666665</v>
      </c>
      <c r="T273" s="43">
        <v>87.675000000000011</v>
      </c>
      <c r="U273" s="43">
        <v>17.215</v>
      </c>
      <c r="V273" s="43">
        <v>50.50033333333333</v>
      </c>
      <c r="W273" s="43">
        <v>41.979000000000006</v>
      </c>
      <c r="X273" s="43">
        <v>8.5213333333333328</v>
      </c>
      <c r="Y273" s="43">
        <v>5.1190000000000007</v>
      </c>
      <c r="Z273" s="43">
        <v>3.2839999999999998</v>
      </c>
      <c r="AA273" s="43">
        <v>1.2866666666666658E-2</v>
      </c>
      <c r="AB273" s="43">
        <v>6.5051600000000001</v>
      </c>
      <c r="AC273" s="43">
        <v>0.2254933333333333</v>
      </c>
      <c r="AD273" s="43">
        <v>6.3795133333333327</v>
      </c>
      <c r="AE273" s="43">
        <v>5.3030466666666651</v>
      </c>
      <c r="AF273" s="44">
        <v>99.824640000000031</v>
      </c>
      <c r="AG273" s="43">
        <v>0.5711666666666666</v>
      </c>
      <c r="AH273" s="43">
        <v>3.5383433333333345</v>
      </c>
      <c r="AI273" s="43">
        <v>6.7243866666666685</v>
      </c>
      <c r="AJ273" s="42">
        <v>3183.5</v>
      </c>
      <c r="AK273" s="45">
        <v>285.59806979614183</v>
      </c>
      <c r="AL273" s="45">
        <v>0.49917000075215617</v>
      </c>
      <c r="AM273" s="45">
        <v>3.6648375793148259E-2</v>
      </c>
      <c r="AN273" s="45">
        <v>0.20536734678725574</v>
      </c>
      <c r="AO273" s="45">
        <v>0.18432261821655782</v>
      </c>
      <c r="AP273" s="45">
        <v>3.4713937709000539E-2</v>
      </c>
      <c r="AQ273" s="45">
        <v>9.3231266029684248E-2</v>
      </c>
      <c r="AR273" s="45">
        <v>2.3867450060988758E-2</v>
      </c>
      <c r="AS273" s="45">
        <v>1.397863723152493E-4</v>
      </c>
      <c r="AT273" s="45">
        <v>8.0675970015464754E-2</v>
      </c>
      <c r="AU273" s="45">
        <v>3.6860345324905251E-3</v>
      </c>
      <c r="AV273" s="45">
        <v>4.5298738151972009E-2</v>
      </c>
      <c r="AW273" s="45">
        <v>3.8745426723085931E-2</v>
      </c>
      <c r="AX273" s="45">
        <v>1.9878250113769284E-3</v>
      </c>
      <c r="AY273" s="45">
        <v>7.023180011309995E-3</v>
      </c>
      <c r="AZ273" s="45">
        <v>2.5592249410418301E-2</v>
      </c>
      <c r="BA273" s="45">
        <v>4.7744367664449734E-2</v>
      </c>
      <c r="BB273" s="45">
        <v>0.5085476277156078</v>
      </c>
      <c r="BC273" s="24">
        <v>82</v>
      </c>
      <c r="BD273" s="29">
        <v>42</v>
      </c>
      <c r="BE273" s="30">
        <f t="shared" si="84"/>
        <v>1.0443441880193574</v>
      </c>
      <c r="BF273" s="30">
        <v>0.91602014427657552</v>
      </c>
      <c r="BG273" s="30">
        <f t="shared" si="85"/>
        <v>1.0682506076960097</v>
      </c>
      <c r="BH273" s="31">
        <f t="shared" si="86"/>
        <v>50.884031940832394</v>
      </c>
      <c r="BI273" s="32">
        <f t="shared" si="87"/>
        <v>2264.6912883155405</v>
      </c>
      <c r="BJ273" s="33">
        <f t="shared" si="88"/>
        <v>0.76400490046660385</v>
      </c>
      <c r="BK273" s="33">
        <f t="shared" si="89"/>
        <v>0.7978840774206053</v>
      </c>
      <c r="BL273" s="15"/>
    </row>
    <row r="274" spans="1:64" x14ac:dyDescent="0.3">
      <c r="A274" s="34" t="s">
        <v>24</v>
      </c>
      <c r="B274" s="35">
        <v>40631</v>
      </c>
      <c r="C274" s="15"/>
      <c r="D274" s="36">
        <v>0.3</v>
      </c>
      <c r="E274" s="37">
        <v>0.3</v>
      </c>
      <c r="F274" s="38">
        <v>52.5</v>
      </c>
      <c r="G274" s="39">
        <v>52</v>
      </c>
      <c r="H274" s="39">
        <v>488</v>
      </c>
      <c r="I274" s="39">
        <v>81</v>
      </c>
      <c r="J274" s="39">
        <v>2133</v>
      </c>
      <c r="K274" s="39">
        <v>52</v>
      </c>
      <c r="L274" s="39">
        <v>478</v>
      </c>
      <c r="M274" s="39">
        <v>81</v>
      </c>
      <c r="N274" s="39">
        <v>2150</v>
      </c>
      <c r="O274" s="40">
        <f t="shared" si="82"/>
        <v>52</v>
      </c>
      <c r="P274" s="40">
        <f t="shared" si="83"/>
        <v>2133</v>
      </c>
      <c r="Q274" s="41" t="s">
        <v>31</v>
      </c>
      <c r="R274" s="40">
        <v>-1.5</v>
      </c>
      <c r="S274" s="42">
        <v>27785.599999999999</v>
      </c>
      <c r="T274" s="43">
        <v>112.75399999999995</v>
      </c>
      <c r="U274" s="43">
        <v>17.097666666666669</v>
      </c>
      <c r="V274" s="43">
        <v>48.232000000000006</v>
      </c>
      <c r="W274" s="43">
        <v>37.023000000000003</v>
      </c>
      <c r="X274" s="43">
        <v>11.209</v>
      </c>
      <c r="Y274" s="43">
        <v>11.966999999999997</v>
      </c>
      <c r="Z274" s="43">
        <v>1.8720000000000001</v>
      </c>
      <c r="AA274" s="43">
        <v>1.3100000000000001E-2</v>
      </c>
      <c r="AB274" s="43">
        <v>8.2113033333333352</v>
      </c>
      <c r="AC274" s="43">
        <v>0.51768333333333327</v>
      </c>
      <c r="AD274" s="43">
        <v>5.9833466666666677</v>
      </c>
      <c r="AE274" s="43">
        <v>4.5928233333333326</v>
      </c>
      <c r="AF274" s="44">
        <v>99.755333333333326</v>
      </c>
      <c r="AG274" s="43">
        <v>0.31971666666666659</v>
      </c>
      <c r="AH274" s="43">
        <v>3.582419999999999</v>
      </c>
      <c r="AI274" s="43">
        <v>6.306773333333334</v>
      </c>
      <c r="AJ274" s="42">
        <v>3179</v>
      </c>
      <c r="AK274" s="45">
        <v>14.0653646516871</v>
      </c>
      <c r="AL274" s="45">
        <v>0.33499974266587951</v>
      </c>
      <c r="AM274" s="45">
        <v>9.352607356658155E-3</v>
      </c>
      <c r="AN274" s="45">
        <v>1.8827712516944279E-2</v>
      </c>
      <c r="AO274" s="45">
        <v>7.1782718119960079E-2</v>
      </c>
      <c r="AP274" s="45">
        <v>5.8271066931877107E-2</v>
      </c>
      <c r="AQ274" s="45">
        <v>8.0006465255994225E-2</v>
      </c>
      <c r="AR274" s="45">
        <v>2.6313756727298451E-2</v>
      </c>
      <c r="AS274" s="45">
        <v>0</v>
      </c>
      <c r="AT274" s="45">
        <v>2.7716626198296356E-2</v>
      </c>
      <c r="AU274" s="45">
        <v>3.48722627978696E-3</v>
      </c>
      <c r="AV274" s="45">
        <v>3.3030532722831416E-3</v>
      </c>
      <c r="AW274" s="45">
        <v>9.319267520918011E-3</v>
      </c>
      <c r="AX274" s="45">
        <v>7.4293608270826518E-4</v>
      </c>
      <c r="AY274" s="45">
        <v>4.4907631893686493E-3</v>
      </c>
      <c r="AZ274" s="45">
        <v>1.2371825611667633E-3</v>
      </c>
      <c r="BA274" s="45">
        <v>3.4780031263824743E-3</v>
      </c>
      <c r="BB274" s="45">
        <v>0</v>
      </c>
      <c r="BC274" s="24">
        <v>48</v>
      </c>
      <c r="BD274" s="29">
        <v>42</v>
      </c>
      <c r="BE274" s="30">
        <f t="shared" si="84"/>
        <v>0.97879191007769883</v>
      </c>
      <c r="BF274" s="30">
        <v>0.91602014427657552</v>
      </c>
      <c r="BG274" s="30">
        <f t="shared" si="85"/>
        <v>1.1034427105947899</v>
      </c>
      <c r="BH274" s="31">
        <f t="shared" si="86"/>
        <v>52.560339049918703</v>
      </c>
      <c r="BI274" s="32">
        <f t="shared" si="87"/>
        <v>2353.6433016986871</v>
      </c>
      <c r="BJ274" s="33">
        <f t="shared" si="88"/>
        <v>0.77369088793121199</v>
      </c>
      <c r="BK274" s="33">
        <f t="shared" si="89"/>
        <v>0.75728238200790177</v>
      </c>
      <c r="BL274" s="15"/>
    </row>
    <row r="275" spans="1:64" x14ac:dyDescent="0.3">
      <c r="A275" s="34" t="s">
        <v>27</v>
      </c>
      <c r="B275" s="35">
        <v>40631</v>
      </c>
      <c r="C275" s="15">
        <v>64800</v>
      </c>
      <c r="D275" s="36">
        <v>0.65</v>
      </c>
      <c r="E275" s="37">
        <v>0.65</v>
      </c>
      <c r="F275" s="38">
        <v>74.099999999999994</v>
      </c>
      <c r="G275" s="39">
        <v>74</v>
      </c>
      <c r="H275" s="39">
        <v>623</v>
      </c>
      <c r="I275" s="39">
        <v>90</v>
      </c>
      <c r="J275" s="39">
        <v>4377</v>
      </c>
      <c r="K275" s="39">
        <v>74</v>
      </c>
      <c r="L275" s="39">
        <v>614</v>
      </c>
      <c r="M275" s="39">
        <v>91</v>
      </c>
      <c r="N275" s="39">
        <v>4447</v>
      </c>
      <c r="O275" s="40">
        <f t="shared" si="82"/>
        <v>74</v>
      </c>
      <c r="P275" s="40">
        <f t="shared" si="83"/>
        <v>4377</v>
      </c>
      <c r="Q275" s="41" t="s">
        <v>31</v>
      </c>
      <c r="R275" s="40">
        <v>-1.5</v>
      </c>
      <c r="S275" s="42">
        <v>34472.866666666669</v>
      </c>
      <c r="T275" s="43">
        <v>12.625999999999996</v>
      </c>
      <c r="U275" s="43">
        <v>19.237333333333336</v>
      </c>
      <c r="V275" s="43">
        <v>106.64999999999999</v>
      </c>
      <c r="W275" s="43">
        <v>92.918333333333308</v>
      </c>
      <c r="X275" s="43">
        <v>13.731666666666673</v>
      </c>
      <c r="Y275" s="43">
        <v>1.4019999999999995</v>
      </c>
      <c r="Z275" s="43">
        <v>2.7806666666666673</v>
      </c>
      <c r="AA275" s="43">
        <v>1.6199999999999996E-2</v>
      </c>
      <c r="AB275" s="43">
        <v>0.7424599999999999</v>
      </c>
      <c r="AC275" s="43">
        <v>4.9269999999999987E-2</v>
      </c>
      <c r="AD275" s="43">
        <v>10.749320000000003</v>
      </c>
      <c r="AE275" s="43">
        <v>9.3652966666666657</v>
      </c>
      <c r="AF275" s="44">
        <v>99.977630000000033</v>
      </c>
      <c r="AG275" s="43">
        <v>0.3858833333333333</v>
      </c>
      <c r="AH275" s="43">
        <v>4.1698166666666658</v>
      </c>
      <c r="AI275" s="43">
        <v>11.330390000000001</v>
      </c>
      <c r="AJ275" s="42">
        <v>3185</v>
      </c>
      <c r="AK275" s="45">
        <v>25.015489454760164</v>
      </c>
      <c r="AL275" s="45">
        <v>0.29196834972559232</v>
      </c>
      <c r="AM275" s="45">
        <v>7.3967995564405238E-3</v>
      </c>
      <c r="AN275" s="45">
        <v>8.6103386132303256E-2</v>
      </c>
      <c r="AO275" s="45">
        <v>0.10099789459510251</v>
      </c>
      <c r="AP275" s="45">
        <v>3.7973069707208408E-2</v>
      </c>
      <c r="AQ275" s="45">
        <v>6.643638388299203E-3</v>
      </c>
      <c r="AR275" s="45">
        <v>3.0278401694861633E-2</v>
      </c>
      <c r="AS275" s="45">
        <v>3.5287580338023136E-18</v>
      </c>
      <c r="AT275" s="45">
        <v>1.7011245773270709E-2</v>
      </c>
      <c r="AU275" s="45">
        <v>2.1033634804841752E-4</v>
      </c>
      <c r="AV275" s="45">
        <v>7.978133910235826E-3</v>
      </c>
      <c r="AW275" s="45">
        <v>8.624483326187064E-3</v>
      </c>
      <c r="AX275" s="45">
        <v>4.0270636174895476E-4</v>
      </c>
      <c r="AY275" s="45">
        <v>4.2862316327043487E-3</v>
      </c>
      <c r="AZ275" s="45">
        <v>2.2226240058238764E-3</v>
      </c>
      <c r="BA275" s="45">
        <v>8.4067440086865314E-3</v>
      </c>
      <c r="BB275" s="45">
        <v>0</v>
      </c>
      <c r="BC275" s="24">
        <v>63</v>
      </c>
      <c r="BD275" s="29">
        <v>40</v>
      </c>
      <c r="BE275" s="30">
        <f t="shared" si="84"/>
        <v>1.0077120326990188</v>
      </c>
      <c r="BF275" s="30">
        <v>0.91602014427657552</v>
      </c>
      <c r="BG275" s="30">
        <f t="shared" si="85"/>
        <v>1.0874937093817685</v>
      </c>
      <c r="BH275" s="31">
        <f t="shared" si="86"/>
        <v>73.71629469801394</v>
      </c>
      <c r="BI275" s="32">
        <f t="shared" si="87"/>
        <v>4759.9599659640007</v>
      </c>
      <c r="BJ275" s="33">
        <f t="shared" si="88"/>
        <v>0.89853634159078832</v>
      </c>
      <c r="BK275" s="33">
        <f t="shared" si="89"/>
        <v>0.90546588323839317</v>
      </c>
      <c r="BL275" s="15"/>
    </row>
    <row r="276" spans="1:64" x14ac:dyDescent="0.3">
      <c r="A276" s="34" t="s">
        <v>28</v>
      </c>
      <c r="B276" s="35">
        <v>40631</v>
      </c>
      <c r="C276" s="15"/>
      <c r="D276" s="36">
        <v>0.85</v>
      </c>
      <c r="E276" s="37">
        <v>0.85</v>
      </c>
      <c r="F276" s="38">
        <v>82.7</v>
      </c>
      <c r="G276" s="39">
        <v>82</v>
      </c>
      <c r="H276" s="39">
        <v>715</v>
      </c>
      <c r="I276" s="39">
        <v>92</v>
      </c>
      <c r="J276" s="39">
        <v>5750</v>
      </c>
      <c r="K276" s="39">
        <v>82</v>
      </c>
      <c r="L276" s="39">
        <v>722</v>
      </c>
      <c r="M276" s="39">
        <v>94</v>
      </c>
      <c r="N276" s="39">
        <v>5812</v>
      </c>
      <c r="O276" s="40">
        <f t="shared" si="82"/>
        <v>82</v>
      </c>
      <c r="P276" s="40">
        <f t="shared" si="83"/>
        <v>5750</v>
      </c>
      <c r="Q276" s="41" t="s">
        <v>31</v>
      </c>
      <c r="R276" s="40">
        <v>-1.5</v>
      </c>
      <c r="S276" s="42">
        <v>38037.433333333334</v>
      </c>
      <c r="T276" s="43">
        <v>32.370000000000005</v>
      </c>
      <c r="U276" s="43">
        <v>15.804000000000006</v>
      </c>
      <c r="V276" s="43">
        <v>171.31000000000003</v>
      </c>
      <c r="W276" s="43">
        <v>152.54666666666665</v>
      </c>
      <c r="X276" s="43">
        <v>18.763333333333325</v>
      </c>
      <c r="Y276" s="43">
        <v>1.9696666666666665</v>
      </c>
      <c r="Z276" s="43">
        <v>3.01</v>
      </c>
      <c r="AA276" s="43">
        <v>1.7850000000000012E-2</v>
      </c>
      <c r="AB276" s="43">
        <v>1.7228133333333335</v>
      </c>
      <c r="AC276" s="43">
        <v>6.2869999999999995E-2</v>
      </c>
      <c r="AD276" s="43">
        <v>15.678536666666663</v>
      </c>
      <c r="AE276" s="43">
        <v>13.961306666666669</v>
      </c>
      <c r="AF276" s="44">
        <v>99.953246666666686</v>
      </c>
      <c r="AG276" s="43">
        <v>0.37929333333333332</v>
      </c>
      <c r="AH276" s="43">
        <v>4.4857766666666672</v>
      </c>
      <c r="AI276" s="43">
        <v>16.526063333333333</v>
      </c>
      <c r="AJ276" s="42">
        <v>3181</v>
      </c>
      <c r="AK276" s="45">
        <v>72.470533053025733</v>
      </c>
      <c r="AL276" s="45">
        <v>0.32324859655062471</v>
      </c>
      <c r="AM276" s="45">
        <v>9.6846839622304615E-3</v>
      </c>
      <c r="AN276" s="45">
        <v>0.16887048699909432</v>
      </c>
      <c r="AO276" s="45">
        <v>0.10416609195243164</v>
      </c>
      <c r="AP276" s="45">
        <v>0.15196036990997636</v>
      </c>
      <c r="AQ276" s="45">
        <v>0.14267115150325632</v>
      </c>
      <c r="AR276" s="45">
        <v>8.3335632152207906E-2</v>
      </c>
      <c r="AS276" s="45">
        <v>5.0854762771560491E-5</v>
      </c>
      <c r="AT276" s="45">
        <v>1.546191613528906E-2</v>
      </c>
      <c r="AU276" s="45">
        <v>4.6445481573783795E-3</v>
      </c>
      <c r="AV276" s="45">
        <v>1.655162213809553E-2</v>
      </c>
      <c r="AW276" s="45">
        <v>2.3942991679711083E-2</v>
      </c>
      <c r="AX276" s="45">
        <v>3.9717392466975788E-4</v>
      </c>
      <c r="AY276" s="45">
        <v>9.9688457234261181E-3</v>
      </c>
      <c r="AZ276" s="45">
        <v>6.3977734992047884E-3</v>
      </c>
      <c r="BA276" s="45">
        <v>1.7438512340324959E-2</v>
      </c>
      <c r="BB276" s="45">
        <v>0</v>
      </c>
      <c r="BC276" s="24">
        <v>74</v>
      </c>
      <c r="BD276" s="29">
        <v>28</v>
      </c>
      <c r="BE276" s="30">
        <f t="shared" si="84"/>
        <v>1.02892012262132</v>
      </c>
      <c r="BF276" s="30">
        <v>0.91397849462365588</v>
      </c>
      <c r="BG276" s="30">
        <f t="shared" si="85"/>
        <v>1.0786317317264893</v>
      </c>
      <c r="BH276" s="31">
        <f t="shared" si="86"/>
        <v>80.83938892616807</v>
      </c>
      <c r="BI276" s="32">
        <f t="shared" si="87"/>
        <v>6202.1324574273131</v>
      </c>
      <c r="BJ276" s="33">
        <f t="shared" si="88"/>
        <v>0.94407434424243575</v>
      </c>
      <c r="BK276" s="33">
        <f t="shared" si="89"/>
        <v>0.97137709004156925</v>
      </c>
      <c r="BL276" s="15"/>
    </row>
    <row r="277" spans="1:64" x14ac:dyDescent="0.3">
      <c r="A277" s="34" t="s">
        <v>26</v>
      </c>
      <c r="B277" s="35">
        <v>40633</v>
      </c>
      <c r="C277" s="15"/>
      <c r="D277" s="36">
        <v>0.85</v>
      </c>
      <c r="E277" s="37">
        <v>0.85</v>
      </c>
      <c r="F277" s="38">
        <v>82.7</v>
      </c>
      <c r="G277" s="39">
        <v>82</v>
      </c>
      <c r="H277" s="39">
        <v>696</v>
      </c>
      <c r="I277" s="39">
        <v>92</v>
      </c>
      <c r="J277" s="39">
        <v>5780</v>
      </c>
      <c r="K277" s="39">
        <v>82.5</v>
      </c>
      <c r="L277" s="39">
        <v>710</v>
      </c>
      <c r="M277" s="39">
        <v>94</v>
      </c>
      <c r="N277" s="39">
        <v>6050</v>
      </c>
      <c r="O277" s="40">
        <f t="shared" si="82"/>
        <v>82</v>
      </c>
      <c r="P277" s="40">
        <f t="shared" si="83"/>
        <v>5780</v>
      </c>
      <c r="Q277" s="41" t="s">
        <v>31</v>
      </c>
      <c r="R277" s="40">
        <v>-1.5</v>
      </c>
      <c r="S277" s="42">
        <v>38329.4</v>
      </c>
      <c r="T277" s="43">
        <v>19.225333333333342</v>
      </c>
      <c r="U277" s="43">
        <v>17.711666666666662</v>
      </c>
      <c r="V277" s="43">
        <v>141.13</v>
      </c>
      <c r="W277" s="43">
        <v>126.97000000000003</v>
      </c>
      <c r="X277" s="43">
        <v>14.159999999999998</v>
      </c>
      <c r="Y277" s="43">
        <v>0.80966666666666687</v>
      </c>
      <c r="Z277" s="43">
        <v>3.5856666666666661</v>
      </c>
      <c r="AA277" s="43">
        <v>1.7973333333333341E-2</v>
      </c>
      <c r="AB277" s="43">
        <v>1.0157266666666667</v>
      </c>
      <c r="AC277" s="43">
        <v>2.5653333333333344E-2</v>
      </c>
      <c r="AD277" s="43">
        <v>12.825329999999999</v>
      </c>
      <c r="AE277" s="43">
        <v>11.538543333333331</v>
      </c>
      <c r="AF277" s="44">
        <v>99.973563333333331</v>
      </c>
      <c r="AG277" s="43">
        <v>0.44866666666666666</v>
      </c>
      <c r="AH277" s="43">
        <v>4.5103900000000001</v>
      </c>
      <c r="AI277" s="43">
        <v>13.51864333333333</v>
      </c>
      <c r="AJ277" s="42">
        <v>3182</v>
      </c>
      <c r="AK277" s="45">
        <v>110.76150208769451</v>
      </c>
      <c r="AL277" s="45">
        <v>0.41515874266209885</v>
      </c>
      <c r="AM277" s="45">
        <v>1.3412123525797895E-2</v>
      </c>
      <c r="AN277" s="45">
        <v>0.72261498309853678</v>
      </c>
      <c r="AO277" s="45">
        <v>0.62651196427071421</v>
      </c>
      <c r="AP277" s="45">
        <v>0.10699661612438492</v>
      </c>
      <c r="AQ277" s="45">
        <v>2.3994731222432567E-2</v>
      </c>
      <c r="AR277" s="45">
        <v>3.7295033720723292E-2</v>
      </c>
      <c r="AS277" s="45">
        <v>4.4977644510880097E-5</v>
      </c>
      <c r="AT277" s="45">
        <v>1.952206414562117E-2</v>
      </c>
      <c r="AU277" s="45">
        <v>7.0208228878806272E-4</v>
      </c>
      <c r="AV277" s="45">
        <v>3.2952977469993892E-2</v>
      </c>
      <c r="AW277" s="45">
        <v>2.7899347209435536E-2</v>
      </c>
      <c r="AX277" s="45">
        <v>4.9998850561478857E-4</v>
      </c>
      <c r="AY277" s="45">
        <v>5.014140922969988E-3</v>
      </c>
      <c r="AZ277" s="45">
        <v>9.758474654688978E-3</v>
      </c>
      <c r="BA277" s="45">
        <v>3.4737922072067794E-2</v>
      </c>
      <c r="BB277" s="45">
        <v>0</v>
      </c>
      <c r="BC277" s="24">
        <v>57</v>
      </c>
      <c r="BD277" s="29">
        <v>47</v>
      </c>
      <c r="BE277" s="30">
        <f t="shared" si="84"/>
        <v>0.99614398365049095</v>
      </c>
      <c r="BF277" s="30">
        <v>0.91874234381380149</v>
      </c>
      <c r="BG277" s="30">
        <f t="shared" si="85"/>
        <v>1.0905490627727219</v>
      </c>
      <c r="BH277" s="31">
        <f t="shared" si="86"/>
        <v>82.158555362011924</v>
      </c>
      <c r="BI277" s="32">
        <f t="shared" si="87"/>
        <v>6303.3735828263325</v>
      </c>
      <c r="BJ277" s="33">
        <f t="shared" si="88"/>
        <v>0.95283355199937103</v>
      </c>
      <c r="BK277" s="33">
        <f t="shared" si="89"/>
        <v>0.94915941024450068</v>
      </c>
      <c r="BL277" s="15"/>
    </row>
    <row r="278" spans="1:64" x14ac:dyDescent="0.3">
      <c r="A278" s="34" t="s">
        <v>25</v>
      </c>
      <c r="B278" s="35">
        <v>40632</v>
      </c>
      <c r="C278" s="15"/>
      <c r="D278" s="36">
        <v>0.85</v>
      </c>
      <c r="E278" s="37">
        <v>0.85</v>
      </c>
      <c r="F278" s="38">
        <v>82.7</v>
      </c>
      <c r="G278" s="39">
        <v>82</v>
      </c>
      <c r="H278" s="39">
        <v>691</v>
      </c>
      <c r="I278" s="39">
        <v>91</v>
      </c>
      <c r="J278" s="39">
        <v>5900</v>
      </c>
      <c r="K278" s="39">
        <v>82.5</v>
      </c>
      <c r="L278" s="39">
        <v>688</v>
      </c>
      <c r="M278" s="39">
        <v>92</v>
      </c>
      <c r="N278" s="39">
        <v>6000</v>
      </c>
      <c r="O278" s="40">
        <f t="shared" si="82"/>
        <v>82</v>
      </c>
      <c r="P278" s="40">
        <f t="shared" si="83"/>
        <v>5900</v>
      </c>
      <c r="Q278" s="41" t="s">
        <v>31</v>
      </c>
      <c r="R278" s="40">
        <v>-1.5</v>
      </c>
      <c r="S278" s="42">
        <v>38985.033333333333</v>
      </c>
      <c r="T278" s="43">
        <v>18.806000000000001</v>
      </c>
      <c r="U278" s="43">
        <v>21.066999999999993</v>
      </c>
      <c r="V278" s="43">
        <v>140.78666666666669</v>
      </c>
      <c r="W278" s="43">
        <v>126.79666666666665</v>
      </c>
      <c r="X278" s="43">
        <v>13.989999999999993</v>
      </c>
      <c r="Y278" s="43">
        <v>1.3729999999999998</v>
      </c>
      <c r="Z278" s="43">
        <v>3.4070000000000005</v>
      </c>
      <c r="AA278" s="43">
        <v>1.8279999999999994E-2</v>
      </c>
      <c r="AB278" s="43">
        <v>0.97675666666666661</v>
      </c>
      <c r="AC278" s="43">
        <v>4.2803333333333318E-2</v>
      </c>
      <c r="AD278" s="43">
        <v>12.584856666666667</v>
      </c>
      <c r="AE278" s="43">
        <v>11.334300000000001</v>
      </c>
      <c r="AF278" s="44">
        <v>99.972770000000011</v>
      </c>
      <c r="AG278" s="43">
        <v>0.41932999999999993</v>
      </c>
      <c r="AH278" s="43">
        <v>4.5678533333333347</v>
      </c>
      <c r="AI278" s="43">
        <v>13.265156666666671</v>
      </c>
      <c r="AJ278" s="42">
        <v>3181</v>
      </c>
      <c r="AK278" s="45">
        <v>70.973760733535997</v>
      </c>
      <c r="AL278" s="45">
        <v>0.23705957348159504</v>
      </c>
      <c r="AM278" s="45">
        <v>1.3683617186633181E-2</v>
      </c>
      <c r="AN278" s="45">
        <v>0.50153786485630225</v>
      </c>
      <c r="AO278" s="45">
        <v>0.50410954839556343</v>
      </c>
      <c r="AP278" s="45">
        <v>7.1196667880184833E-2</v>
      </c>
      <c r="AQ278" s="45">
        <v>7.0221324985779718E-3</v>
      </c>
      <c r="AR278" s="45">
        <v>4.3955306454593682E-2</v>
      </c>
      <c r="AS278" s="45">
        <v>4.8423419811149928E-5</v>
      </c>
      <c r="AT278" s="45">
        <v>1.2412054300317216E-2</v>
      </c>
      <c r="AU278" s="45">
        <v>2.5795392977246421E-4</v>
      </c>
      <c r="AV278" s="45">
        <v>2.4094836810394347E-2</v>
      </c>
      <c r="AW278" s="45">
        <v>2.7168072031909865E-2</v>
      </c>
      <c r="AX278" s="45">
        <v>2.9495762407522486E-4</v>
      </c>
      <c r="AY278" s="45">
        <v>5.2548270091937153E-3</v>
      </c>
      <c r="AZ278" s="45">
        <v>6.2349810349147617E-3</v>
      </c>
      <c r="BA278" s="45">
        <v>2.5388643718896351E-2</v>
      </c>
      <c r="BB278" s="45">
        <v>0</v>
      </c>
      <c r="BC278" s="24">
        <v>57</v>
      </c>
      <c r="BD278" s="29">
        <v>44</v>
      </c>
      <c r="BE278" s="30">
        <f t="shared" si="84"/>
        <v>0.99614398365049095</v>
      </c>
      <c r="BF278" s="30">
        <v>0.92078399346672102</v>
      </c>
      <c r="BG278" s="30">
        <f t="shared" si="85"/>
        <v>1.0881309938973944</v>
      </c>
      <c r="BH278" s="31">
        <f t="shared" si="86"/>
        <v>82.158555362011924</v>
      </c>
      <c r="BI278" s="32">
        <f t="shared" si="87"/>
        <v>6419.972863994627</v>
      </c>
      <c r="BJ278" s="33">
        <f t="shared" si="88"/>
        <v>0.95283355199937103</v>
      </c>
      <c r="BK278" s="33">
        <f t="shared" si="89"/>
        <v>0.94915941024450068</v>
      </c>
      <c r="BL278" s="15"/>
    </row>
    <row r="279" spans="1:64" x14ac:dyDescent="0.3">
      <c r="A279" s="47" t="s">
        <v>19</v>
      </c>
      <c r="B279" s="48">
        <v>40630</v>
      </c>
      <c r="C279" s="15"/>
      <c r="D279" s="49">
        <v>0.65</v>
      </c>
      <c r="E279" s="50">
        <v>0.65</v>
      </c>
      <c r="F279" s="51">
        <v>74.099999999999994</v>
      </c>
      <c r="G279" s="52">
        <v>74</v>
      </c>
      <c r="H279" s="52">
        <v>629</v>
      </c>
      <c r="I279" s="52">
        <v>90</v>
      </c>
      <c r="J279" s="52">
        <v>4500</v>
      </c>
      <c r="K279" s="52">
        <v>74.5</v>
      </c>
      <c r="L279" s="52">
        <v>620</v>
      </c>
      <c r="M279" s="52">
        <v>90</v>
      </c>
      <c r="N279" s="52">
        <v>4700</v>
      </c>
      <c r="O279" s="53">
        <f t="shared" si="82"/>
        <v>74</v>
      </c>
      <c r="P279" s="53">
        <f t="shared" si="83"/>
        <v>4500</v>
      </c>
      <c r="Q279" s="54" t="s">
        <v>31</v>
      </c>
      <c r="R279" s="53">
        <v>0</v>
      </c>
      <c r="S279" s="55">
        <v>33595.9</v>
      </c>
      <c r="T279" s="56">
        <v>18.676666666666669</v>
      </c>
      <c r="U279" s="56">
        <v>20.206000000000003</v>
      </c>
      <c r="V279" s="56">
        <v>103.25666666666667</v>
      </c>
      <c r="W279" s="56">
        <v>92.762666666666675</v>
      </c>
      <c r="X279" s="56">
        <v>10.494000000000002</v>
      </c>
      <c r="Y279" s="56">
        <v>1.9296666666666662</v>
      </c>
      <c r="Z279" s="56">
        <v>2.758</v>
      </c>
      <c r="AA279" s="56">
        <v>1.5786666666666657E-2</v>
      </c>
      <c r="AB279" s="56">
        <v>1.1271233333333333</v>
      </c>
      <c r="AC279" s="56">
        <v>6.9529999999999995E-2</v>
      </c>
      <c r="AD279" s="56">
        <v>10.670756666666671</v>
      </c>
      <c r="AE279" s="56">
        <v>9.5862833333333359</v>
      </c>
      <c r="AF279" s="57">
        <v>99.966560000000001</v>
      </c>
      <c r="AG279" s="56">
        <v>0.39241666666666675</v>
      </c>
      <c r="AH279" s="56">
        <v>4.0926499999999999</v>
      </c>
      <c r="AI279" s="56">
        <v>11.247596666666665</v>
      </c>
      <c r="AJ279" s="55">
        <v>3185</v>
      </c>
      <c r="AK279" s="58">
        <v>40.127684140865476</v>
      </c>
      <c r="AL279" s="58">
        <v>0.31747205506494841</v>
      </c>
      <c r="AM279" s="58">
        <v>1.1017227888394609E-2</v>
      </c>
      <c r="AN279" s="58">
        <v>0.17356968854500454</v>
      </c>
      <c r="AO279" s="58">
        <v>0.17894197351392335</v>
      </c>
      <c r="AP279" s="58">
        <v>2.9548323950367217E-2</v>
      </c>
      <c r="AQ279" s="58">
        <v>2.2966742571984753E-2</v>
      </c>
      <c r="AR279" s="58">
        <v>0.19316599972115836</v>
      </c>
      <c r="AS279" s="58">
        <v>3.4574590364177037E-5</v>
      </c>
      <c r="AT279" s="58">
        <v>1.9715942845799972E-2</v>
      </c>
      <c r="AU279" s="58">
        <v>7.7019925769356988E-4</v>
      </c>
      <c r="AV279" s="58">
        <v>2.02157958611291E-2</v>
      </c>
      <c r="AW279" s="58">
        <v>1.9987532033285318E-2</v>
      </c>
      <c r="AX279" s="58">
        <v>4.665352852829177E-4</v>
      </c>
      <c r="AY279" s="58">
        <v>2.7442517770953908E-2</v>
      </c>
      <c r="AZ279" s="58">
        <v>3.5286756331714977E-3</v>
      </c>
      <c r="BA279" s="58">
        <v>2.1315567944148444E-2</v>
      </c>
      <c r="BB279" s="58">
        <v>0</v>
      </c>
      <c r="BC279" s="24">
        <v>57</v>
      </c>
      <c r="BD279" s="29">
        <v>31</v>
      </c>
      <c r="BE279" s="30">
        <f t="shared" si="84"/>
        <v>0.99614398365049095</v>
      </c>
      <c r="BF279" s="30">
        <v>0.91329794473934933</v>
      </c>
      <c r="BG279" s="30">
        <f t="shared" si="85"/>
        <v>1.0970501004047502</v>
      </c>
      <c r="BH279" s="31">
        <f t="shared" si="86"/>
        <v>74.143086546205879</v>
      </c>
      <c r="BI279" s="32">
        <f t="shared" si="87"/>
        <v>4936.7254518213758</v>
      </c>
      <c r="BJ279" s="33">
        <f t="shared" si="88"/>
        <v>0.90119040627130964</v>
      </c>
      <c r="BK279" s="33">
        <f t="shared" si="89"/>
        <v>0.89771540133070682</v>
      </c>
      <c r="BL279" s="15"/>
    </row>
    <row r="280" spans="1:64" x14ac:dyDescent="0.3">
      <c r="A280" s="16" t="s">
        <v>16</v>
      </c>
      <c r="B280" s="17">
        <v>40634</v>
      </c>
      <c r="C280" s="15"/>
      <c r="D280" s="18">
        <v>0.04</v>
      </c>
      <c r="E280" s="19">
        <v>0.04</v>
      </c>
      <c r="F280" s="20">
        <v>20</v>
      </c>
      <c r="G280" s="21">
        <v>22</v>
      </c>
      <c r="H280" s="21">
        <v>478</v>
      </c>
      <c r="I280" s="21">
        <v>59</v>
      </c>
      <c r="J280" s="21">
        <v>820</v>
      </c>
      <c r="K280" s="21">
        <v>21.5</v>
      </c>
      <c r="L280" s="21">
        <v>500</v>
      </c>
      <c r="M280" s="21">
        <v>59</v>
      </c>
      <c r="N280" s="21">
        <v>815</v>
      </c>
      <c r="O280" s="22">
        <v>22</v>
      </c>
      <c r="P280" s="22">
        <v>820</v>
      </c>
      <c r="Q280" s="23" t="s">
        <v>31</v>
      </c>
      <c r="R280" s="22">
        <v>2.2000000000000002</v>
      </c>
      <c r="S280" s="25">
        <v>25142.366666666665</v>
      </c>
      <c r="T280" s="26">
        <v>749.20000000000027</v>
      </c>
      <c r="U280" s="26">
        <v>17.571999999999996</v>
      </c>
      <c r="V280" s="26">
        <v>16.204333333333331</v>
      </c>
      <c r="W280" s="26">
        <v>3.9103333333333326</v>
      </c>
      <c r="X280" s="26">
        <v>12.294000000000002</v>
      </c>
      <c r="Y280" s="26">
        <v>62.545000000000002</v>
      </c>
      <c r="Z280" s="26">
        <v>1.7543333333333331</v>
      </c>
      <c r="AA280" s="26">
        <v>1.2199999999999994E-2</v>
      </c>
      <c r="AB280" s="26">
        <v>58.719360000000009</v>
      </c>
      <c r="AC280" s="26">
        <v>2.906276666666666</v>
      </c>
      <c r="AD280" s="26">
        <v>2.1592866666666666</v>
      </c>
      <c r="AE280" s="26">
        <v>0.52106000000000008</v>
      </c>
      <c r="AF280" s="27">
        <v>98.329940000000022</v>
      </c>
      <c r="AG280" s="26">
        <v>0.32172666666666666</v>
      </c>
      <c r="AH280" s="26">
        <v>3.3969099999999988</v>
      </c>
      <c r="AI280" s="26">
        <v>2.2760199999999999</v>
      </c>
      <c r="AJ280" s="25">
        <v>3096</v>
      </c>
      <c r="AK280" s="28">
        <v>19.499749483072758</v>
      </c>
      <c r="AL280" s="28">
        <v>0.81811810967568743</v>
      </c>
      <c r="AM280" s="28">
        <v>5.5086139441970485E-3</v>
      </c>
      <c r="AN280" s="28">
        <v>1.7157150581956711E-2</v>
      </c>
      <c r="AO280" s="28">
        <v>4.0977986801438313E-2</v>
      </c>
      <c r="AP280" s="28">
        <v>3.2863353450310044E-2</v>
      </c>
      <c r="AQ280" s="28">
        <v>0.25703548661545145</v>
      </c>
      <c r="AR280" s="28">
        <v>5.3991272176749254E-2</v>
      </c>
      <c r="AS280" s="28">
        <v>7.0575160676046272E-18</v>
      </c>
      <c r="AT280" s="28">
        <v>5.4237196804788987E-2</v>
      </c>
      <c r="AU280" s="28">
        <v>1.2316674521329533E-2</v>
      </c>
      <c r="AV280" s="28">
        <v>2.9126043960373761E-3</v>
      </c>
      <c r="AW280" s="28">
        <v>5.5951087012953036E-3</v>
      </c>
      <c r="AX280" s="28">
        <v>1.5426354520525264E-3</v>
      </c>
      <c r="AY280" s="28">
        <v>9.84314686621535E-3</v>
      </c>
      <c r="AZ280" s="28">
        <v>1.7935420551100335E-3</v>
      </c>
      <c r="BA280" s="28">
        <v>3.0797895136316887E-3</v>
      </c>
      <c r="BB280" s="28">
        <v>0</v>
      </c>
      <c r="BC280" s="24">
        <v>87</v>
      </c>
      <c r="BD280" s="29">
        <v>43</v>
      </c>
      <c r="BE280" s="30">
        <f t="shared" si="84"/>
        <v>1.0539842288931307</v>
      </c>
      <c r="BF280" s="30">
        <v>0.90989519531781671</v>
      </c>
      <c r="BG280" s="30">
        <f t="shared" si="85"/>
        <v>1.0705120791435037</v>
      </c>
      <c r="BH280" s="31">
        <f t="shared" si="86"/>
        <v>21.429183541531931</v>
      </c>
      <c r="BI280" s="32">
        <f t="shared" si="87"/>
        <v>877.81990489767304</v>
      </c>
      <c r="BJ280" s="33">
        <f t="shared" si="88"/>
        <v>0.57953892353025127</v>
      </c>
      <c r="BK280" s="33">
        <f t="shared" si="89"/>
        <v>0.61082488543058688</v>
      </c>
      <c r="BL280" s="15"/>
    </row>
    <row r="281" spans="1:64" x14ac:dyDescent="0.3">
      <c r="A281" s="16" t="s">
        <v>16</v>
      </c>
      <c r="B281" s="17">
        <v>40634</v>
      </c>
      <c r="C281" s="15">
        <v>77220</v>
      </c>
      <c r="D281" s="18">
        <v>7.0000000000000007E-2</v>
      </c>
      <c r="E281" s="19">
        <v>7.0000000000000007E-2</v>
      </c>
      <c r="F281" s="20">
        <v>25</v>
      </c>
      <c r="G281" s="21">
        <v>24.5</v>
      </c>
      <c r="H281" s="21">
        <v>470</v>
      </c>
      <c r="I281" s="21">
        <v>62</v>
      </c>
      <c r="J281" s="21">
        <v>860</v>
      </c>
      <c r="K281" s="21">
        <v>24.5</v>
      </c>
      <c r="L281" s="21">
        <v>485</v>
      </c>
      <c r="M281" s="21">
        <v>66</v>
      </c>
      <c r="N281" s="21">
        <v>890</v>
      </c>
      <c r="O281" s="22">
        <v>24.5</v>
      </c>
      <c r="P281" s="22">
        <v>860</v>
      </c>
      <c r="Q281" s="23" t="s">
        <v>31</v>
      </c>
      <c r="R281" s="22">
        <v>2.2000000000000002</v>
      </c>
      <c r="S281" s="25">
        <v>8336.2000000000007</v>
      </c>
      <c r="T281" s="26">
        <v>199.67999999999998</v>
      </c>
      <c r="U281" s="26">
        <v>19.833333333333332</v>
      </c>
      <c r="V281" s="26">
        <v>7.9103333333333321</v>
      </c>
      <c r="W281" s="26">
        <v>7.8873333333333342</v>
      </c>
      <c r="X281" s="26">
        <v>2.3000000000000013E-2</v>
      </c>
      <c r="Y281" s="26">
        <v>17.433000000000003</v>
      </c>
      <c r="Z281" s="26">
        <v>0.7503333333333333</v>
      </c>
      <c r="AA281" s="26">
        <v>3.9433333333333351E-3</v>
      </c>
      <c r="AB281" s="26">
        <v>48.729769999999988</v>
      </c>
      <c r="AC281" s="26">
        <v>2.4817166666666677</v>
      </c>
      <c r="AD281" s="26">
        <v>3.229156666666666</v>
      </c>
      <c r="AE281" s="26">
        <v>3.21977</v>
      </c>
      <c r="AF281" s="27">
        <v>98.60708333333335</v>
      </c>
      <c r="AG281" s="26">
        <v>0.42161999999999999</v>
      </c>
      <c r="AH281" s="26">
        <v>1.8161966666666669</v>
      </c>
      <c r="AI281" s="26">
        <v>3.403726666666667</v>
      </c>
      <c r="AJ281" s="25">
        <v>3196.1</v>
      </c>
      <c r="AK281" s="28">
        <v>37.926789731121467</v>
      </c>
      <c r="AL281" s="28">
        <v>0.42899240408032546</v>
      </c>
      <c r="AM281" s="28">
        <v>9.5892660297081569E-3</v>
      </c>
      <c r="AN281" s="28">
        <v>3.4188456746578132E-2</v>
      </c>
      <c r="AO281" s="28">
        <v>3.6477043639029691E-2</v>
      </c>
      <c r="AP281" s="28">
        <v>8.3666002653406991E-3</v>
      </c>
      <c r="AQ281" s="28">
        <v>0.12270373627788095</v>
      </c>
      <c r="AR281" s="28">
        <v>1.2994251602637376E-2</v>
      </c>
      <c r="AS281" s="28">
        <v>5.0400693299373218E-5</v>
      </c>
      <c r="AT281" s="28">
        <v>0.28827907473978404</v>
      </c>
      <c r="AU281" s="28">
        <v>2.7712975715150204E-2</v>
      </c>
      <c r="AV281" s="28">
        <v>3.8394219512239225E-3</v>
      </c>
      <c r="AW281" s="28">
        <v>5.003802002753405E-3</v>
      </c>
      <c r="AX281" s="28">
        <v>9.2973516189527958E-3</v>
      </c>
      <c r="AY281" s="28">
        <v>7.8888572661392035E-3</v>
      </c>
      <c r="AZ281" s="28">
        <v>3.5228792430226207E-3</v>
      </c>
      <c r="BA281" s="28">
        <v>4.0611645461941601E-3</v>
      </c>
      <c r="BB281" s="28">
        <v>0.30512857662936488</v>
      </c>
      <c r="BC281" s="24">
        <v>87</v>
      </c>
      <c r="BD281" s="29">
        <v>43</v>
      </c>
      <c r="BE281" s="30">
        <f t="shared" si="84"/>
        <v>1.0539842288931307</v>
      </c>
      <c r="BF281" s="30">
        <v>0.90989519531781671</v>
      </c>
      <c r="BG281" s="30">
        <f t="shared" si="85"/>
        <v>1.0705120791435037</v>
      </c>
      <c r="BH281" s="31">
        <f t="shared" si="86"/>
        <v>23.86431803488783</v>
      </c>
      <c r="BI281" s="32">
        <f t="shared" si="87"/>
        <v>920.64038806341318</v>
      </c>
      <c r="BJ281" s="33">
        <f t="shared" si="88"/>
        <v>0.59656993212052101</v>
      </c>
      <c r="BK281" s="33">
        <f t="shared" si="89"/>
        <v>0.62877529988687464</v>
      </c>
      <c r="BL281" s="15"/>
    </row>
    <row r="282" spans="1:64" x14ac:dyDescent="0.3">
      <c r="A282" s="16" t="s">
        <v>16</v>
      </c>
      <c r="B282" s="17">
        <v>40634</v>
      </c>
      <c r="C282" s="15"/>
      <c r="D282" s="18">
        <v>0.3</v>
      </c>
      <c r="E282" s="19">
        <v>0.3</v>
      </c>
      <c r="F282" s="20">
        <v>52.5</v>
      </c>
      <c r="G282" s="21">
        <v>52</v>
      </c>
      <c r="H282" s="21">
        <v>514</v>
      </c>
      <c r="I282" s="21">
        <v>81</v>
      </c>
      <c r="J282" s="21">
        <v>2040</v>
      </c>
      <c r="K282" s="21">
        <v>52.5</v>
      </c>
      <c r="L282" s="21">
        <v>508</v>
      </c>
      <c r="M282" s="21">
        <v>81</v>
      </c>
      <c r="N282" s="21">
        <v>2100</v>
      </c>
      <c r="O282" s="22">
        <v>52</v>
      </c>
      <c r="P282" s="22">
        <v>2040</v>
      </c>
      <c r="Q282" s="23" t="s">
        <v>31</v>
      </c>
      <c r="R282" s="22">
        <v>2.2000000000000002</v>
      </c>
      <c r="S282" s="25">
        <v>11370.833333333334</v>
      </c>
      <c r="T282" s="26">
        <v>26.558333333333334</v>
      </c>
      <c r="U282" s="26">
        <v>19.445333333333334</v>
      </c>
      <c r="V282" s="26">
        <v>25.490000000000006</v>
      </c>
      <c r="W282" s="26">
        <v>25.165333333333329</v>
      </c>
      <c r="X282" s="26">
        <v>0.3246666666666666</v>
      </c>
      <c r="Y282" s="26">
        <v>2.420666666666667</v>
      </c>
      <c r="Z282" s="26">
        <v>1.0019999999999998</v>
      </c>
      <c r="AA282" s="26">
        <v>5.3E-3</v>
      </c>
      <c r="AB282" s="26">
        <v>4.8162233333333342</v>
      </c>
      <c r="AC282" s="26">
        <v>0.25676333333333329</v>
      </c>
      <c r="AD282" s="26">
        <v>7.7536666666666649</v>
      </c>
      <c r="AE282" s="26">
        <v>7.6549133333333321</v>
      </c>
      <c r="AF282" s="27">
        <v>99.861176666666694</v>
      </c>
      <c r="AG282" s="26">
        <v>0.4195766666666666</v>
      </c>
      <c r="AH282" s="26">
        <v>2.08283</v>
      </c>
      <c r="AI282" s="26">
        <v>8.1728033333333343</v>
      </c>
      <c r="AJ282" s="25">
        <v>3239.9</v>
      </c>
      <c r="AK282" s="28">
        <v>20.977957780446534</v>
      </c>
      <c r="AL282" s="28">
        <v>0.3693058104190563</v>
      </c>
      <c r="AM282" s="28">
        <v>8.1930724872662768E-3</v>
      </c>
      <c r="AN282" s="28">
        <v>2.5461261988931089E-2</v>
      </c>
      <c r="AO282" s="28">
        <v>3.9804118079565166E-2</v>
      </c>
      <c r="AP282" s="28">
        <v>2.0296650536200101E-2</v>
      </c>
      <c r="AQ282" s="28">
        <v>2.0998084203800262E-2</v>
      </c>
      <c r="AR282" s="28">
        <v>1.584406774659276E-2</v>
      </c>
      <c r="AS282" s="28">
        <v>0</v>
      </c>
      <c r="AT282" s="28">
        <v>6.1420268940974292E-2</v>
      </c>
      <c r="AU282" s="28">
        <v>1.8978178636734773E-3</v>
      </c>
      <c r="AV282" s="28">
        <v>2.1041999599050402E-2</v>
      </c>
      <c r="AW282" s="28">
        <v>2.4311821068734495E-2</v>
      </c>
      <c r="AX282" s="28">
        <v>1.5484549214221835E-3</v>
      </c>
      <c r="AY282" s="28">
        <v>6.5046764786539559E-3</v>
      </c>
      <c r="AZ282" s="28">
        <v>1.9569769085734179E-3</v>
      </c>
      <c r="BA282" s="28">
        <v>2.21735549750121E-2</v>
      </c>
      <c r="BB282" s="28">
        <v>0.30512857662936466</v>
      </c>
      <c r="BC282" s="24">
        <v>87</v>
      </c>
      <c r="BD282" s="29">
        <v>43</v>
      </c>
      <c r="BE282" s="30">
        <f t="shared" si="84"/>
        <v>1.0539842288931307</v>
      </c>
      <c r="BF282" s="30">
        <v>0.90989519531781671</v>
      </c>
      <c r="BG282" s="30">
        <f t="shared" si="85"/>
        <v>1.0705120791435037</v>
      </c>
      <c r="BH282" s="31">
        <f t="shared" si="86"/>
        <v>50.650797461802739</v>
      </c>
      <c r="BI282" s="32">
        <f t="shared" si="87"/>
        <v>2183.8446414527475</v>
      </c>
      <c r="BJ282" s="33">
        <f t="shared" si="88"/>
        <v>0.76265551550568111</v>
      </c>
      <c r="BK282" s="33">
        <f t="shared" si="89"/>
        <v>0.80382688542134839</v>
      </c>
      <c r="BL282" s="15"/>
    </row>
    <row r="283" spans="1:64" x14ac:dyDescent="0.3">
      <c r="A283" s="16" t="s">
        <v>16</v>
      </c>
      <c r="B283" s="17">
        <v>40634</v>
      </c>
      <c r="C283" s="15">
        <v>76440</v>
      </c>
      <c r="D283" s="18">
        <v>0.85</v>
      </c>
      <c r="E283" s="19">
        <v>0.85</v>
      </c>
      <c r="F283" s="20">
        <v>82.7</v>
      </c>
      <c r="G283" s="21">
        <v>83</v>
      </c>
      <c r="H283" s="21">
        <v>755</v>
      </c>
      <c r="I283" s="21">
        <v>95</v>
      </c>
      <c r="J283" s="21">
        <v>5800</v>
      </c>
      <c r="K283" s="21">
        <v>83</v>
      </c>
      <c r="L283" s="21">
        <v>753</v>
      </c>
      <c r="M283" s="21">
        <v>97</v>
      </c>
      <c r="N283" s="21">
        <v>6000</v>
      </c>
      <c r="O283" s="22">
        <v>83</v>
      </c>
      <c r="P283" s="22">
        <v>5800</v>
      </c>
      <c r="Q283" s="23" t="s">
        <v>31</v>
      </c>
      <c r="R283" s="22">
        <v>2.2000000000000002</v>
      </c>
      <c r="S283" s="25">
        <v>32679.8</v>
      </c>
      <c r="T283" s="26">
        <v>25.165666666666667</v>
      </c>
      <c r="U283" s="26">
        <v>16.583333333333336</v>
      </c>
      <c r="V283" s="26">
        <v>139.1766666666667</v>
      </c>
      <c r="W283" s="26">
        <v>130.43333333333334</v>
      </c>
      <c r="X283" s="26">
        <v>8.7433333333333376</v>
      </c>
      <c r="Y283" s="26">
        <v>3.9140000000000001</v>
      </c>
      <c r="Z283" s="26">
        <v>3.0826666666666669</v>
      </c>
      <c r="AA283" s="26">
        <v>1.5336666666666677E-2</v>
      </c>
      <c r="AB283" s="26">
        <v>1.5610733333333333</v>
      </c>
      <c r="AC283" s="26">
        <v>0.14489333333333335</v>
      </c>
      <c r="AD283" s="26">
        <v>14.772890000000002</v>
      </c>
      <c r="AE283" s="26">
        <v>13.844826666666664</v>
      </c>
      <c r="AF283" s="27">
        <v>99.948836666666679</v>
      </c>
      <c r="AG283" s="26">
        <v>0.45052999999999993</v>
      </c>
      <c r="AH283" s="26">
        <v>4.011776666666667</v>
      </c>
      <c r="AI283" s="26">
        <v>15.571460000000002</v>
      </c>
      <c r="AJ283" s="25">
        <v>3185.2333333333331</v>
      </c>
      <c r="AK283" s="28">
        <v>183.57323071313107</v>
      </c>
      <c r="AL283" s="28">
        <v>0.64314251830403457</v>
      </c>
      <c r="AM283" s="28">
        <v>2.8080344498001796E-2</v>
      </c>
      <c r="AN283" s="28">
        <v>1.6332078300325898</v>
      </c>
      <c r="AO283" s="28">
        <v>1.5166508777735885</v>
      </c>
      <c r="AP283" s="28">
        <v>0.12507469032886159</v>
      </c>
      <c r="AQ283" s="28">
        <v>1.7140393911700989E-2</v>
      </c>
      <c r="AR283" s="28">
        <v>2.923546893207225E-2</v>
      </c>
      <c r="AS283" s="28">
        <v>8.5028730776551739E-5</v>
      </c>
      <c r="AT283" s="28">
        <v>3.1932028385018206E-2</v>
      </c>
      <c r="AU283" s="28">
        <v>9.6237254716675892E-4</v>
      </c>
      <c r="AV283" s="28">
        <v>9.4714425038347941E-2</v>
      </c>
      <c r="AW283" s="28">
        <v>8.707743257795228E-2</v>
      </c>
      <c r="AX283" s="28">
        <v>6.9949899969594506E-4</v>
      </c>
      <c r="AY283" s="28">
        <v>4.2388311661556433E-3</v>
      </c>
      <c r="AZ283" s="28">
        <v>1.6338355197960147E-2</v>
      </c>
      <c r="BA283" s="28">
        <v>9.9828589644173807E-2</v>
      </c>
      <c r="BB283" s="28">
        <v>0.43018306715207638</v>
      </c>
      <c r="BC283" s="24">
        <v>87</v>
      </c>
      <c r="BD283" s="29">
        <v>44</v>
      </c>
      <c r="BE283" s="30">
        <f t="shared" si="84"/>
        <v>1.0539842288931307</v>
      </c>
      <c r="BF283" s="30">
        <v>0.90989519531781671</v>
      </c>
      <c r="BG283" s="30">
        <f t="shared" si="85"/>
        <v>1.0705120791435037</v>
      </c>
      <c r="BH283" s="31">
        <f t="shared" si="86"/>
        <v>80.846465179415915</v>
      </c>
      <c r="BI283" s="32">
        <f t="shared" si="87"/>
        <v>6208.9700590323209</v>
      </c>
      <c r="BJ283" s="33">
        <f t="shared" si="88"/>
        <v>0.94412103213941378</v>
      </c>
      <c r="BK283" s="33">
        <f t="shared" si="89"/>
        <v>0.99508867804124668</v>
      </c>
      <c r="BL283" s="15"/>
    </row>
    <row r="284" spans="1:64" x14ac:dyDescent="0.3">
      <c r="A284" s="16"/>
      <c r="B284" s="17"/>
      <c r="C284" s="15"/>
      <c r="D284" s="18"/>
      <c r="E284" s="19"/>
      <c r="F284" s="20"/>
      <c r="G284" s="21"/>
      <c r="H284" s="21"/>
      <c r="I284" s="21"/>
      <c r="J284" s="21"/>
      <c r="K284" s="21"/>
      <c r="L284" s="21"/>
      <c r="M284" s="21"/>
      <c r="N284" s="21"/>
      <c r="O284" s="22"/>
      <c r="P284" s="22"/>
      <c r="Q284" s="23"/>
      <c r="R284" s="22"/>
      <c r="S284" s="25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7"/>
      <c r="AG284" s="26"/>
      <c r="AH284" s="26"/>
      <c r="AI284" s="26"/>
      <c r="AJ284" s="25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4"/>
      <c r="BD284" s="29"/>
      <c r="BE284" s="30"/>
      <c r="BF284" s="30"/>
      <c r="BG284" s="30"/>
      <c r="BH284" s="31"/>
      <c r="BI284" s="32"/>
      <c r="BJ284" s="33"/>
      <c r="BK284" s="33"/>
      <c r="BL284" s="15"/>
    </row>
    <row r="285" spans="1:64" x14ac:dyDescent="0.3">
      <c r="A285" s="16"/>
      <c r="B285" s="17"/>
      <c r="C285" s="15"/>
      <c r="D285" s="18"/>
      <c r="E285" s="19"/>
      <c r="F285" s="20"/>
      <c r="G285" s="21"/>
      <c r="H285" s="21"/>
      <c r="I285" s="21"/>
      <c r="J285" s="21"/>
      <c r="K285" s="21"/>
      <c r="L285" s="21"/>
      <c r="M285" s="21"/>
      <c r="N285" s="21"/>
      <c r="O285" s="22"/>
      <c r="P285" s="22"/>
      <c r="Q285" s="23"/>
      <c r="R285" s="22"/>
      <c r="S285" s="25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7"/>
      <c r="AG285" s="26"/>
      <c r="AH285" s="26"/>
      <c r="AI285" s="26"/>
      <c r="AJ285" s="25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4"/>
      <c r="BD285" s="29"/>
      <c r="BE285" s="30"/>
      <c r="BF285" s="30"/>
      <c r="BG285" s="30"/>
      <c r="BH285" s="31"/>
      <c r="BI285" s="32"/>
      <c r="BJ285" s="33"/>
      <c r="BK285" s="33"/>
      <c r="BL285" s="15"/>
    </row>
    <row r="286" spans="1:64" x14ac:dyDescent="0.3">
      <c r="A286" s="34" t="s">
        <v>19</v>
      </c>
      <c r="B286" s="35">
        <v>40630</v>
      </c>
      <c r="C286" s="15"/>
      <c r="D286" s="36">
        <v>7.0000000000000007E-2</v>
      </c>
      <c r="E286" s="37">
        <v>7.0000000000000007E-2</v>
      </c>
      <c r="F286" s="38">
        <v>25</v>
      </c>
      <c r="G286" s="39">
        <v>25</v>
      </c>
      <c r="H286" s="39">
        <v>444</v>
      </c>
      <c r="I286" s="39">
        <v>61</v>
      </c>
      <c r="J286" s="39">
        <v>900</v>
      </c>
      <c r="K286" s="39">
        <v>24.5</v>
      </c>
      <c r="L286" s="39">
        <v>457</v>
      </c>
      <c r="M286" s="39">
        <v>61</v>
      </c>
      <c r="N286" s="39">
        <v>900</v>
      </c>
      <c r="O286" s="40">
        <f>IF(R286&lt;&gt;"",IF(R286&lt;1,G286,K286),"")</f>
        <v>25</v>
      </c>
      <c r="P286" s="40">
        <f>IF(R286&lt;&gt;"",IF(R286&lt;1,J286,N286),"")</f>
        <v>900</v>
      </c>
      <c r="Q286" s="41" t="s">
        <v>32</v>
      </c>
      <c r="R286" s="40">
        <v>0</v>
      </c>
      <c r="S286" s="42">
        <v>23991.766666666666</v>
      </c>
      <c r="T286" s="43">
        <v>706.6686666666667</v>
      </c>
      <c r="U286" s="43">
        <v>21.674000000000003</v>
      </c>
      <c r="V286" s="43">
        <v>19.160666666666668</v>
      </c>
      <c r="W286" s="43">
        <v>11.797333333333333</v>
      </c>
      <c r="X286" s="43">
        <v>7.3633333333333306</v>
      </c>
      <c r="Y286" s="43">
        <v>105.55200000000001</v>
      </c>
      <c r="Z286" s="43">
        <v>0.66900000000000015</v>
      </c>
      <c r="AA286" s="43">
        <v>1.1659999999999998E-2</v>
      </c>
      <c r="AB286" s="43">
        <v>57.984190000000005</v>
      </c>
      <c r="AC286" s="43">
        <v>5.1288566666666666</v>
      </c>
      <c r="AD286" s="43">
        <v>2.6699300000000008</v>
      </c>
      <c r="AE286" s="43">
        <v>1.6438833333333338</v>
      </c>
      <c r="AF286" s="44">
        <v>98.124956666666648</v>
      </c>
      <c r="AG286" s="43">
        <v>0.12829666666666667</v>
      </c>
      <c r="AH286" s="43">
        <v>3.2851699999999999</v>
      </c>
      <c r="AI286" s="43">
        <v>2.8142566666666657</v>
      </c>
      <c r="AJ286" s="42">
        <v>3093</v>
      </c>
      <c r="AK286" s="45">
        <v>36.624547385639893</v>
      </c>
      <c r="AL286" s="45">
        <v>1.0841546312165409</v>
      </c>
      <c r="AM286" s="45">
        <v>1.0372377109252921E-2</v>
      </c>
      <c r="AN286" s="45">
        <v>0.1257510768674899</v>
      </c>
      <c r="AO286" s="45">
        <v>8.986324220086081E-2</v>
      </c>
      <c r="AP286" s="45">
        <v>4.8872341330515767E-2</v>
      </c>
      <c r="AQ286" s="45">
        <v>0.8568402257174984</v>
      </c>
      <c r="AR286" s="45">
        <v>2.3393190874917938E-2</v>
      </c>
      <c r="AS286" s="45">
        <v>4.9827287912244538E-5</v>
      </c>
      <c r="AT286" s="45">
        <v>5.5049891791055357E-2</v>
      </c>
      <c r="AU286" s="45">
        <v>4.5937256184355652E-2</v>
      </c>
      <c r="AV286" s="45">
        <v>1.9561911443167927E-2</v>
      </c>
      <c r="AW286" s="45">
        <v>1.322612574788439E-2</v>
      </c>
      <c r="AX286" s="45">
        <v>5.1075794478498216E-3</v>
      </c>
      <c r="AY286" s="45">
        <v>4.4848775275119403E-3</v>
      </c>
      <c r="AZ286" s="45">
        <v>3.4222547517984044E-3</v>
      </c>
      <c r="BA286" s="45">
        <v>2.0615021027251552E-2</v>
      </c>
      <c r="BB286" s="45">
        <v>0</v>
      </c>
      <c r="BC286" s="24">
        <v>53</v>
      </c>
      <c r="BD286" s="29">
        <v>37</v>
      </c>
      <c r="BE286" s="30">
        <f>IF(BC286&lt;&gt;"",(459.67+BC286)/518.67,"")</f>
        <v>0.98843195095147229</v>
      </c>
      <c r="BF286" s="30">
        <v>0.91329794473934933</v>
      </c>
      <c r="BG286" s="30">
        <f>IF(BF286&lt;&gt;"",1/(BF286*SQRT(BE286)),"")</f>
        <v>1.1013215363465205</v>
      </c>
      <c r="BH286" s="31">
        <f>IF(BC286&lt;&gt;"",O286/SQRT(BE286),"")</f>
        <v>25.145867391061497</v>
      </c>
      <c r="BI286" s="32">
        <f>IF(BC286&lt;&gt;"",P286*BG286,"")</f>
        <v>991.18938271186846</v>
      </c>
      <c r="BJ286" s="33">
        <f>IF(BC286&lt;&gt;"",0.4054+0.009348*BH286-0.0000656*BH286^2+0.0000004007*BH286^3,"")</f>
        <v>0.60535489771217443</v>
      </c>
      <c r="BK286" s="33">
        <f>IF(BC286&lt;&gt;"",BJ286*BE286,"")</f>
        <v>0.59835212256367354</v>
      </c>
      <c r="BL286" s="15"/>
    </row>
    <row r="287" spans="1:64" x14ac:dyDescent="0.3">
      <c r="A287" s="34" t="s">
        <v>19</v>
      </c>
      <c r="B287" s="35">
        <v>40630</v>
      </c>
      <c r="C287" s="15">
        <v>52020</v>
      </c>
      <c r="D287" s="36">
        <v>0.3</v>
      </c>
      <c r="E287" s="37">
        <v>0.3</v>
      </c>
      <c r="F287" s="38">
        <v>52.5</v>
      </c>
      <c r="G287" s="39">
        <v>53</v>
      </c>
      <c r="H287" s="39">
        <v>508</v>
      </c>
      <c r="I287" s="39">
        <v>81</v>
      </c>
      <c r="J287" s="39">
        <v>2200</v>
      </c>
      <c r="K287" s="39">
        <v>53</v>
      </c>
      <c r="L287" s="39">
        <v>494</v>
      </c>
      <c r="M287" s="39">
        <v>81</v>
      </c>
      <c r="N287" s="39">
        <v>2200</v>
      </c>
      <c r="O287" s="40">
        <f>IF(R287&lt;&gt;"",IF(R287&gt;10,G287,K287),"")</f>
        <v>53</v>
      </c>
      <c r="P287" s="40">
        <f>IF(R287&lt;&gt;"",IF(R287&lt;1,J287,N287),"")</f>
        <v>2200</v>
      </c>
      <c r="Q287" s="41" t="s">
        <v>32</v>
      </c>
      <c r="R287" s="40">
        <v>0</v>
      </c>
      <c r="S287" s="42">
        <v>27748.1</v>
      </c>
      <c r="T287" s="43">
        <v>103.94433333333335</v>
      </c>
      <c r="U287" s="43">
        <v>20.998333333333335</v>
      </c>
      <c r="V287" s="43">
        <v>52.124666666666684</v>
      </c>
      <c r="W287" s="43">
        <v>44.751000000000005</v>
      </c>
      <c r="X287" s="43">
        <v>7.3736666666666686</v>
      </c>
      <c r="Y287" s="43">
        <v>8.9826666666666668</v>
      </c>
      <c r="Z287" s="43">
        <v>1.944333333333333</v>
      </c>
      <c r="AA287" s="43">
        <v>1.3100000000000001E-2</v>
      </c>
      <c r="AB287" s="43">
        <v>7.583269999999998</v>
      </c>
      <c r="AC287" s="43">
        <v>0.38926000000000005</v>
      </c>
      <c r="AD287" s="43">
        <v>6.4775866666666655</v>
      </c>
      <c r="AE287" s="43">
        <v>5.5612433333333335</v>
      </c>
      <c r="AF287" s="44">
        <v>99.782919999999976</v>
      </c>
      <c r="AG287" s="43">
        <v>0.33266000000000001</v>
      </c>
      <c r="AH287" s="43">
        <v>3.5785833333333339</v>
      </c>
      <c r="AI287" s="43">
        <v>6.8277400000000013</v>
      </c>
      <c r="AJ287" s="42">
        <v>3181</v>
      </c>
      <c r="AK287" s="45">
        <v>25.806107270181247</v>
      </c>
      <c r="AL287" s="45">
        <v>0.29635350900377516</v>
      </c>
      <c r="AM287" s="45">
        <v>4.6113303737748629E-3</v>
      </c>
      <c r="AN287" s="45">
        <v>3.7759066810989207E-2</v>
      </c>
      <c r="AO287" s="45">
        <v>4.1634700381557685E-2</v>
      </c>
      <c r="AP287" s="45">
        <v>1.3514572807192895E-2</v>
      </c>
      <c r="AQ287" s="45">
        <v>0.14829916951260952</v>
      </c>
      <c r="AR287" s="45">
        <v>3.002106540108283E-2</v>
      </c>
      <c r="AS287" s="45">
        <v>0</v>
      </c>
      <c r="AT287" s="45">
        <v>2.5826451957046949E-2</v>
      </c>
      <c r="AU287" s="45">
        <v>6.156723266422681E-3</v>
      </c>
      <c r="AV287" s="45">
        <v>6.4185471195931819E-3</v>
      </c>
      <c r="AW287" s="45">
        <v>6.347015770848727E-3</v>
      </c>
      <c r="AX287" s="45">
        <v>5.4481885632641752E-4</v>
      </c>
      <c r="AY287" s="45">
        <v>5.2110360343912542E-3</v>
      </c>
      <c r="AZ287" s="45">
        <v>2.2803634515718629E-3</v>
      </c>
      <c r="BA287" s="45">
        <v>6.7639307078570026E-3</v>
      </c>
      <c r="BB287" s="45">
        <v>0</v>
      </c>
      <c r="BC287" s="24">
        <v>53</v>
      </c>
      <c r="BD287" s="29">
        <v>37</v>
      </c>
      <c r="BE287" s="30">
        <f>IF(BC287&lt;&gt;"",(459.67+BC287)/518.67,"")</f>
        <v>0.98843195095147229</v>
      </c>
      <c r="BF287" s="30">
        <v>0.91329794473934933</v>
      </c>
      <c r="BG287" s="30">
        <f>IF(BF287&lt;&gt;"",1/(BF287*SQRT(BE287)),"")</f>
        <v>1.1013215363465205</v>
      </c>
      <c r="BH287" s="31">
        <f>IF(BC287&lt;&gt;"",O287/SQRT(BE287),"")</f>
        <v>53.309238869050375</v>
      </c>
      <c r="BI287" s="32">
        <f>IF(BC287&lt;&gt;"",P287*BG287,"")</f>
        <v>2422.9073799623452</v>
      </c>
      <c r="BJ287" s="33">
        <f>IF(BC287&lt;&gt;"",0.4054+0.009348*BH287-0.0000656*BH287^2+0.0000004007*BH287^3,"")</f>
        <v>0.77801309323267165</v>
      </c>
      <c r="BK287" s="33">
        <f>IF(BC287&lt;&gt;"",BJ287*BE287,"")</f>
        <v>0.76901299960975933</v>
      </c>
      <c r="BL287" s="15"/>
    </row>
    <row r="288" spans="1:64" x14ac:dyDescent="0.3">
      <c r="A288" s="14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</row>
    <row r="289" spans="1:64" x14ac:dyDescent="0.3">
      <c r="A289" s="14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</row>
    <row r="290" spans="1:64" x14ac:dyDescent="0.3">
      <c r="A290" s="14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</row>
    <row r="291" spans="1:64" x14ac:dyDescent="0.3">
      <c r="A291" s="14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</row>
    <row r="292" spans="1:64" x14ac:dyDescent="0.3">
      <c r="A292" s="14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</row>
    <row r="293" spans="1:64" x14ac:dyDescent="0.3">
      <c r="A293" s="14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</row>
    <row r="294" spans="1:64" x14ac:dyDescent="0.3">
      <c r="A294" s="14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</row>
    <row r="295" spans="1:64" x14ac:dyDescent="0.3">
      <c r="A295" s="14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</row>
    <row r="296" spans="1:64" x14ac:dyDescent="0.3">
      <c r="A296" s="14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</row>
    <row r="297" spans="1:64" x14ac:dyDescent="0.3">
      <c r="A297" s="14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</row>
    <row r="298" spans="1:64" x14ac:dyDescent="0.3">
      <c r="A298" s="14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</row>
    <row r="299" spans="1:64" x14ac:dyDescent="0.3">
      <c r="A299" s="14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</row>
    <row r="300" spans="1:64" x14ac:dyDescent="0.3">
      <c r="A300" s="14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</row>
    <row r="301" spans="1:64" x14ac:dyDescent="0.3">
      <c r="A301" s="34" t="s">
        <v>24</v>
      </c>
      <c r="B301" s="59">
        <v>40631</v>
      </c>
      <c r="C301" s="15">
        <v>47940</v>
      </c>
      <c r="D301" s="60">
        <v>0.04</v>
      </c>
      <c r="E301" s="61">
        <v>0.04</v>
      </c>
      <c r="F301" s="62">
        <v>20</v>
      </c>
      <c r="G301" s="63">
        <v>21.5</v>
      </c>
      <c r="H301" s="63">
        <v>451</v>
      </c>
      <c r="I301" s="63">
        <v>58</v>
      </c>
      <c r="J301" s="63">
        <v>693</v>
      </c>
      <c r="K301" s="63">
        <v>22</v>
      </c>
      <c r="L301" s="63">
        <v>467</v>
      </c>
      <c r="M301" s="63">
        <v>58</v>
      </c>
      <c r="N301" s="63">
        <v>724</v>
      </c>
      <c r="O301" s="64">
        <f t="shared" ref="O301:O332" si="90">IF(R301&lt;&gt;"",IF(R301&lt;1,G301,K301),"")</f>
        <v>22</v>
      </c>
      <c r="P301" s="64">
        <f t="shared" ref="P301:P332" si="91">IF(R301&lt;&gt;"",IF(R301&lt;1,J301,N301),"")</f>
        <v>724</v>
      </c>
      <c r="Q301" s="65" t="s">
        <v>17</v>
      </c>
      <c r="R301" s="64">
        <v>6</v>
      </c>
      <c r="S301" s="66">
        <v>23045.4</v>
      </c>
      <c r="T301" s="67">
        <v>978.25666666666689</v>
      </c>
      <c r="U301" s="67">
        <v>17.521333333333324</v>
      </c>
      <c r="V301" s="67">
        <v>14.335333333333327</v>
      </c>
      <c r="W301" s="67">
        <v>1.3396666666666672</v>
      </c>
      <c r="X301" s="67">
        <v>12.995666666666668</v>
      </c>
      <c r="Y301" s="67">
        <v>357.15966666666668</v>
      </c>
      <c r="Z301" s="67">
        <v>0.25566666666666665</v>
      </c>
      <c r="AA301" s="67">
        <v>1.1470000000000004E-2</v>
      </c>
      <c r="AB301" s="67">
        <v>81.651859999999999</v>
      </c>
      <c r="AC301" s="67">
        <v>17.637803333333331</v>
      </c>
      <c r="AD301" s="67">
        <v>2.0301400000000003</v>
      </c>
      <c r="AE301" s="67">
        <v>0.18971999999999997</v>
      </c>
      <c r="AF301" s="68">
        <v>96.318063333333356</v>
      </c>
      <c r="AG301" s="67">
        <v>4.9833333333333306E-2</v>
      </c>
      <c r="AH301" s="67">
        <v>3.198459999999999</v>
      </c>
      <c r="AI301" s="67">
        <v>2.1398766666666669</v>
      </c>
      <c r="AJ301" s="66">
        <v>3022.1666666666665</v>
      </c>
      <c r="AK301" s="69">
        <v>48.353297502204057</v>
      </c>
      <c r="AL301" s="69">
        <v>1.7074528988159896</v>
      </c>
      <c r="AM301" s="69">
        <v>8.1930724872669777E-3</v>
      </c>
      <c r="AN301" s="69">
        <v>1.2521246311585585E-2</v>
      </c>
      <c r="AO301" s="69">
        <v>6.6867513545937236E-3</v>
      </c>
      <c r="AP301" s="69">
        <v>1.3308885632599058E-2</v>
      </c>
      <c r="AQ301" s="69">
        <v>1.0824349413436789</v>
      </c>
      <c r="AR301" s="69">
        <v>1.2780193008453884E-2</v>
      </c>
      <c r="AS301" s="69">
        <v>4.6609159969939612E-5</v>
      </c>
      <c r="AT301" s="69">
        <v>0.18134367182326594</v>
      </c>
      <c r="AU301" s="69">
        <v>6.4672583773605227E-2</v>
      </c>
      <c r="AV301" s="69">
        <v>3.6012066943140728E-3</v>
      </c>
      <c r="AW301" s="69">
        <v>8.7114668783399316E-4</v>
      </c>
      <c r="AX301" s="69">
        <v>9.5414696812477339E-3</v>
      </c>
      <c r="AY301" s="69">
        <v>2.5201714957153397E-3</v>
      </c>
      <c r="AZ301" s="69">
        <v>4.4181131875418488E-3</v>
      </c>
      <c r="BA301" s="69">
        <v>3.7921591823614278E-3</v>
      </c>
      <c r="BB301" s="69">
        <v>0.37904902178945171</v>
      </c>
      <c r="BC301" s="24">
        <v>44</v>
      </c>
      <c r="BD301" s="29">
        <v>39</v>
      </c>
      <c r="BE301" s="30">
        <f t="shared" ref="BE301:BE364" si="92">IF(BC301&lt;&gt;"",(459.67+BC301)/518.67,"")</f>
        <v>0.97107987737868018</v>
      </c>
      <c r="BF301" s="30">
        <v>0.91602014427657552</v>
      </c>
      <c r="BG301" s="30">
        <f t="shared" ref="BG301:BG364" si="93">IF(BF301&lt;&gt;"",1/(BF301*SQRT(BE301)),"")</f>
        <v>1.10781565542814</v>
      </c>
      <c r="BH301" s="31">
        <f t="shared" ref="BH301:BH332" si="94">IF(BC301&lt;&gt;"",O301/SQRT(BE301),"")</f>
        <v>22.325192043376948</v>
      </c>
      <c r="BI301" s="32">
        <f t="shared" ref="BI301:BI332" si="95">IF(BC301&lt;&gt;"",P301*BG301,"")</f>
        <v>802.05853452997337</v>
      </c>
      <c r="BJ301" s="33">
        <f t="shared" ref="BJ301:BJ364" si="96">IF(BC301&lt;&gt;"",0.4054+0.009348*BH301-0.0000656*BH301^2+0.0000004007*BH301^3,"")</f>
        <v>0.58585858984208172</v>
      </c>
      <c r="BK301" s="33">
        <f t="shared" ref="BK301:BK364" si="97">IF(BC301&lt;&gt;"",BJ301*BE301,"")</f>
        <v>0.56891548758509525</v>
      </c>
      <c r="BL301" s="15"/>
    </row>
    <row r="302" spans="1:64" x14ac:dyDescent="0.3">
      <c r="A302" s="34" t="s">
        <v>24</v>
      </c>
      <c r="B302" s="59">
        <v>40631</v>
      </c>
      <c r="C302" s="15">
        <v>48300</v>
      </c>
      <c r="D302" s="60">
        <v>0.04</v>
      </c>
      <c r="E302" s="61">
        <v>0.04</v>
      </c>
      <c r="F302" s="62">
        <v>20</v>
      </c>
      <c r="G302" s="63">
        <v>21.5</v>
      </c>
      <c r="H302" s="63">
        <v>437</v>
      </c>
      <c r="I302" s="63">
        <v>58</v>
      </c>
      <c r="J302" s="63">
        <v>724</v>
      </c>
      <c r="K302" s="63">
        <v>21.5</v>
      </c>
      <c r="L302" s="63">
        <v>445</v>
      </c>
      <c r="M302" s="63">
        <v>58</v>
      </c>
      <c r="N302" s="63">
        <v>728</v>
      </c>
      <c r="O302" s="64">
        <f t="shared" si="90"/>
        <v>21.5</v>
      </c>
      <c r="P302" s="64">
        <f t="shared" si="91"/>
        <v>728</v>
      </c>
      <c r="Q302" s="65" t="s">
        <v>22</v>
      </c>
      <c r="R302" s="64">
        <v>6</v>
      </c>
      <c r="S302" s="66">
        <v>22531.566666666666</v>
      </c>
      <c r="T302" s="67">
        <v>1031.4266666666667</v>
      </c>
      <c r="U302" s="67">
        <v>17.576999999999991</v>
      </c>
      <c r="V302" s="67">
        <v>13.670999999999994</v>
      </c>
      <c r="W302" s="67">
        <v>1.1380000000000001</v>
      </c>
      <c r="X302" s="67">
        <v>12.533000000000003</v>
      </c>
      <c r="Y302" s="67">
        <v>368.00266666666664</v>
      </c>
      <c r="Z302" s="67">
        <v>0.18166666666666667</v>
      </c>
      <c r="AA302" s="67">
        <v>1.1256666666666663E-2</v>
      </c>
      <c r="AB302" s="67">
        <v>87.7292566666667</v>
      </c>
      <c r="AC302" s="67">
        <v>18.511373333333331</v>
      </c>
      <c r="AD302" s="67">
        <v>1.9720299999999999</v>
      </c>
      <c r="AE302" s="67">
        <v>0.16414333333333339</v>
      </c>
      <c r="AF302" s="68">
        <v>96.087943333333314</v>
      </c>
      <c r="AG302" s="67">
        <v>3.6060000000000023E-2</v>
      </c>
      <c r="AH302" s="67">
        <v>3.1557400000000011</v>
      </c>
      <c r="AI302" s="67">
        <v>2.07864</v>
      </c>
      <c r="AJ302" s="66">
        <v>3011.1</v>
      </c>
      <c r="AK302" s="69">
        <v>88.402560164751705</v>
      </c>
      <c r="AL302" s="69">
        <v>1.4004761095034177</v>
      </c>
      <c r="AM302" s="69">
        <v>1.5789564428051434E-2</v>
      </c>
      <c r="AN302" s="69">
        <v>3.0439312149552835E-2</v>
      </c>
      <c r="AO302" s="69">
        <v>4.7153454548550092E-2</v>
      </c>
      <c r="AP302" s="69">
        <v>2.6411857316299366E-2</v>
      </c>
      <c r="AQ302" s="69">
        <v>2.0448251478032256</v>
      </c>
      <c r="AR302" s="69">
        <v>7.4663998310284443E-3</v>
      </c>
      <c r="AS302" s="69">
        <v>6.2606231557929152E-5</v>
      </c>
      <c r="AT302" s="69">
        <v>0.35487082125113095</v>
      </c>
      <c r="AU302" s="69">
        <v>0.15317250120889028</v>
      </c>
      <c r="AV302" s="69">
        <v>3.6320555593502488E-3</v>
      </c>
      <c r="AW302" s="69">
        <v>6.368656185506907E-3</v>
      </c>
      <c r="AX302" s="69">
        <v>2.2435803949280221E-2</v>
      </c>
      <c r="AY302" s="69">
        <v>1.4968011868993988E-3</v>
      </c>
      <c r="AZ302" s="69">
        <v>8.1028134747689121E-3</v>
      </c>
      <c r="BA302" s="69">
        <v>3.8279011985952174E-3</v>
      </c>
      <c r="BB302" s="69">
        <v>0.71196667880185105</v>
      </c>
      <c r="BC302" s="24">
        <v>44</v>
      </c>
      <c r="BD302" s="29">
        <v>39</v>
      </c>
      <c r="BE302" s="30">
        <f t="shared" si="92"/>
        <v>0.97107987737868018</v>
      </c>
      <c r="BF302" s="30">
        <v>0.91602014427657552</v>
      </c>
      <c r="BG302" s="30">
        <f t="shared" si="93"/>
        <v>1.10781565542814</v>
      </c>
      <c r="BH302" s="31">
        <f t="shared" si="94"/>
        <v>21.817801315118381</v>
      </c>
      <c r="BI302" s="32">
        <f t="shared" si="95"/>
        <v>806.48979715168593</v>
      </c>
      <c r="BJ302" s="33">
        <f t="shared" si="96"/>
        <v>0.58228765020760886</v>
      </c>
      <c r="BK302" s="33">
        <f t="shared" si="97"/>
        <v>0.56544781996272464</v>
      </c>
      <c r="BL302" s="15"/>
    </row>
    <row r="303" spans="1:64" x14ac:dyDescent="0.3">
      <c r="A303" s="34" t="s">
        <v>24</v>
      </c>
      <c r="B303" s="59">
        <v>40631</v>
      </c>
      <c r="C303" s="15">
        <v>48840</v>
      </c>
      <c r="D303" s="60">
        <v>7.0000000000000007E-2</v>
      </c>
      <c r="E303" s="61">
        <v>7.0000000000000007E-2</v>
      </c>
      <c r="F303" s="62">
        <v>25</v>
      </c>
      <c r="G303" s="63">
        <v>25.5</v>
      </c>
      <c r="H303" s="63">
        <v>429</v>
      </c>
      <c r="I303" s="63">
        <v>62</v>
      </c>
      <c r="J303" s="63">
        <v>873</v>
      </c>
      <c r="K303" s="63">
        <v>25</v>
      </c>
      <c r="L303" s="63">
        <v>439</v>
      </c>
      <c r="M303" s="63">
        <v>62</v>
      </c>
      <c r="N303" s="63">
        <v>860</v>
      </c>
      <c r="O303" s="64">
        <f t="shared" si="90"/>
        <v>25</v>
      </c>
      <c r="P303" s="64">
        <f t="shared" si="91"/>
        <v>860</v>
      </c>
      <c r="Q303" s="65" t="s">
        <v>17</v>
      </c>
      <c r="R303" s="64">
        <v>6</v>
      </c>
      <c r="S303" s="66">
        <v>22405.933333333334</v>
      </c>
      <c r="T303" s="67">
        <v>613.56666666666683</v>
      </c>
      <c r="U303" s="67">
        <v>17.644333333333329</v>
      </c>
      <c r="V303" s="67">
        <v>16.413666666666661</v>
      </c>
      <c r="W303" s="67">
        <v>1.1460000000000004</v>
      </c>
      <c r="X303" s="67">
        <v>15.267666666666667</v>
      </c>
      <c r="Y303" s="67">
        <v>158.79033333333336</v>
      </c>
      <c r="Z303" s="67">
        <v>0.14333333333333334</v>
      </c>
      <c r="AA303" s="67">
        <v>1.0900000000000002E-2</v>
      </c>
      <c r="AB303" s="67">
        <v>53.92116333333334</v>
      </c>
      <c r="AC303" s="67">
        <v>8.2503100000000007</v>
      </c>
      <c r="AD303" s="67">
        <v>2.4456466666666676</v>
      </c>
      <c r="AE303" s="67">
        <v>0.17075333333333334</v>
      </c>
      <c r="AF303" s="68">
        <v>97.908256666666674</v>
      </c>
      <c r="AG303" s="67">
        <v>2.9383333333333317E-2</v>
      </c>
      <c r="AH303" s="67">
        <v>3.1282666666666668</v>
      </c>
      <c r="AI303" s="67">
        <v>2.5778533333333331</v>
      </c>
      <c r="AJ303" s="66">
        <v>3093.7</v>
      </c>
      <c r="AK303" s="69">
        <v>38.104152487438874</v>
      </c>
      <c r="AL303" s="69">
        <v>2.4290161671048613</v>
      </c>
      <c r="AM303" s="69">
        <v>9.3526073566581203E-3</v>
      </c>
      <c r="AN303" s="69">
        <v>4.1811014332831714E-2</v>
      </c>
      <c r="AO303" s="69">
        <v>3.2863353450309912E-2</v>
      </c>
      <c r="AP303" s="69">
        <v>6.3446058182132836E-2</v>
      </c>
      <c r="AQ303" s="69">
        <v>2.8441415689717537</v>
      </c>
      <c r="AR303" s="69">
        <v>8.0229555708575314E-3</v>
      </c>
      <c r="AS303" s="69">
        <v>1.7643790169011568E-18</v>
      </c>
      <c r="AT303" s="69">
        <v>0.20007556931515094</v>
      </c>
      <c r="AU303" s="69">
        <v>0.14145110121338744</v>
      </c>
      <c r="AV303" s="69">
        <v>8.9188190548599722E-3</v>
      </c>
      <c r="AW303" s="69">
        <v>4.6857622449385898E-3</v>
      </c>
      <c r="AX303" s="69">
        <v>1.5437385952856398E-2</v>
      </c>
      <c r="AY303" s="69">
        <v>1.6454919258874897E-3</v>
      </c>
      <c r="AZ303" s="69">
        <v>3.4129907335248527E-3</v>
      </c>
      <c r="BA303" s="69">
        <v>9.4039145676362654E-3</v>
      </c>
      <c r="BB303" s="69">
        <v>0.5959634332684377</v>
      </c>
      <c r="BC303" s="24">
        <v>44</v>
      </c>
      <c r="BD303" s="29">
        <v>39</v>
      </c>
      <c r="BE303" s="30">
        <f t="shared" si="92"/>
        <v>0.97107987737868018</v>
      </c>
      <c r="BF303" s="30">
        <v>0.91602014427657552</v>
      </c>
      <c r="BG303" s="30">
        <f t="shared" si="93"/>
        <v>1.10781565542814</v>
      </c>
      <c r="BH303" s="31">
        <f t="shared" si="94"/>
        <v>25.369536412928348</v>
      </c>
      <c r="BI303" s="32">
        <f t="shared" si="95"/>
        <v>952.72146366820039</v>
      </c>
      <c r="BJ303" s="33">
        <f t="shared" si="96"/>
        <v>0.6068760877346866</v>
      </c>
      <c r="BK303" s="33">
        <f t="shared" si="97"/>
        <v>0.58932515686145259</v>
      </c>
      <c r="BL303" s="15"/>
    </row>
    <row r="304" spans="1:64" x14ac:dyDescent="0.3">
      <c r="A304" s="34" t="s">
        <v>24</v>
      </c>
      <c r="B304" s="59">
        <v>40631</v>
      </c>
      <c r="C304" s="15">
        <v>49200</v>
      </c>
      <c r="D304" s="60">
        <v>7.0000000000000007E-2</v>
      </c>
      <c r="E304" s="61">
        <v>7.0000000000000007E-2</v>
      </c>
      <c r="F304" s="62">
        <v>25</v>
      </c>
      <c r="G304" s="63">
        <v>25.5</v>
      </c>
      <c r="H304" s="63">
        <v>429</v>
      </c>
      <c r="I304" s="63">
        <v>62</v>
      </c>
      <c r="J304" s="63">
        <v>880</v>
      </c>
      <c r="K304" s="63">
        <v>25.5</v>
      </c>
      <c r="L304" s="63">
        <v>435</v>
      </c>
      <c r="M304" s="63">
        <v>62</v>
      </c>
      <c r="N304" s="63">
        <v>860</v>
      </c>
      <c r="O304" s="64">
        <f t="shared" si="90"/>
        <v>25.5</v>
      </c>
      <c r="P304" s="64">
        <f t="shared" si="91"/>
        <v>860</v>
      </c>
      <c r="Q304" s="65" t="s">
        <v>22</v>
      </c>
      <c r="R304" s="64">
        <v>6</v>
      </c>
      <c r="S304" s="66">
        <v>21911.233333333334</v>
      </c>
      <c r="T304" s="67">
        <v>614.048</v>
      </c>
      <c r="U304" s="67">
        <v>17.701666666666664</v>
      </c>
      <c r="V304" s="67">
        <v>16.257000000000001</v>
      </c>
      <c r="W304" s="67">
        <v>1.1740000000000002</v>
      </c>
      <c r="X304" s="67">
        <v>15.082999999999997</v>
      </c>
      <c r="Y304" s="67">
        <v>160.83833333333334</v>
      </c>
      <c r="Z304" s="67">
        <v>0.11466666666666669</v>
      </c>
      <c r="AA304" s="67">
        <v>1.0659999999999994E-2</v>
      </c>
      <c r="AB304" s="67">
        <v>55.151103333333324</v>
      </c>
      <c r="AC304" s="67">
        <v>8.5368233333333343</v>
      </c>
      <c r="AD304" s="67">
        <v>2.4744466666666658</v>
      </c>
      <c r="AE304" s="67">
        <v>0.17868333333333333</v>
      </c>
      <c r="AF304" s="68">
        <v>97.850706666666653</v>
      </c>
      <c r="AG304" s="67">
        <v>2.4013333333333338E-2</v>
      </c>
      <c r="AH304" s="67">
        <v>3.0833633333333332</v>
      </c>
      <c r="AI304" s="67">
        <v>2.6082066666666659</v>
      </c>
      <c r="AJ304" s="66">
        <v>3091.9666666666667</v>
      </c>
      <c r="AK304" s="69">
        <v>55.841328986628625</v>
      </c>
      <c r="AL304" s="69">
        <v>1.8056127052667652</v>
      </c>
      <c r="AM304" s="69">
        <v>1.2340942045674558E-2</v>
      </c>
      <c r="AN304" s="69">
        <v>3.0303066875631352E-2</v>
      </c>
      <c r="AO304" s="69">
        <v>3.1579128856102805E-2</v>
      </c>
      <c r="AP304" s="69">
        <v>4.5193072401679711E-2</v>
      </c>
      <c r="AQ304" s="69">
        <v>1.3769734010243762</v>
      </c>
      <c r="AR304" s="69">
        <v>7.7607915226136056E-3</v>
      </c>
      <c r="AS304" s="69">
        <v>4.9827287912243684E-5</v>
      </c>
      <c r="AT304" s="69">
        <v>0.21428901283777613</v>
      </c>
      <c r="AU304" s="69">
        <v>8.3080184297993201E-2</v>
      </c>
      <c r="AV304" s="69">
        <v>5.9570146036841427E-3</v>
      </c>
      <c r="AW304" s="69">
        <v>4.7116936945502275E-3</v>
      </c>
      <c r="AX304" s="69">
        <v>1.1701604173355164E-2</v>
      </c>
      <c r="AY304" s="69">
        <v>1.6190106245169769E-3</v>
      </c>
      <c r="AZ304" s="69">
        <v>5.0987140591987543E-3</v>
      </c>
      <c r="BA304" s="69">
        <v>6.2640150907761778E-3</v>
      </c>
      <c r="BB304" s="69">
        <v>0.55605341676753584</v>
      </c>
      <c r="BC304" s="24">
        <v>44</v>
      </c>
      <c r="BD304" s="29">
        <v>39</v>
      </c>
      <c r="BE304" s="30">
        <f t="shared" si="92"/>
        <v>0.97107987737868018</v>
      </c>
      <c r="BF304" s="30">
        <v>0.91602014427657552</v>
      </c>
      <c r="BG304" s="30">
        <f t="shared" si="93"/>
        <v>1.10781565542814</v>
      </c>
      <c r="BH304" s="31">
        <f t="shared" si="94"/>
        <v>25.876927141186915</v>
      </c>
      <c r="BI304" s="32">
        <f t="shared" si="95"/>
        <v>952.72146366820039</v>
      </c>
      <c r="BJ304" s="33">
        <f t="shared" si="96"/>
        <v>0.61031391186020301</v>
      </c>
      <c r="BK304" s="33">
        <f t="shared" si="97"/>
        <v>0.5926635586917085</v>
      </c>
      <c r="BL304" s="15"/>
    </row>
    <row r="305" spans="1:64" x14ac:dyDescent="0.3">
      <c r="A305" s="34" t="s">
        <v>24</v>
      </c>
      <c r="B305" s="59">
        <v>40631</v>
      </c>
      <c r="C305" s="15"/>
      <c r="D305" s="60">
        <v>7.0000000000000007E-2</v>
      </c>
      <c r="E305" s="61">
        <v>7.0000000000000007E-2</v>
      </c>
      <c r="F305" s="62">
        <v>25</v>
      </c>
      <c r="G305" s="63">
        <v>25.5</v>
      </c>
      <c r="H305" s="63">
        <v>430</v>
      </c>
      <c r="I305" s="63">
        <v>62</v>
      </c>
      <c r="J305" s="63">
        <v>885</v>
      </c>
      <c r="K305" s="63">
        <v>25.5</v>
      </c>
      <c r="L305" s="63">
        <v>434</v>
      </c>
      <c r="M305" s="63">
        <v>62</v>
      </c>
      <c r="N305" s="63">
        <v>873</v>
      </c>
      <c r="O305" s="64">
        <f t="shared" si="90"/>
        <v>25.5</v>
      </c>
      <c r="P305" s="64">
        <f t="shared" si="91"/>
        <v>873</v>
      </c>
      <c r="Q305" s="65" t="s">
        <v>17</v>
      </c>
      <c r="R305" s="64">
        <v>6</v>
      </c>
      <c r="S305" s="66">
        <v>21944.033333333333</v>
      </c>
      <c r="T305" s="67">
        <v>581.37533333333329</v>
      </c>
      <c r="U305" s="67">
        <v>17.670666666666662</v>
      </c>
      <c r="V305" s="67">
        <v>16.652666666666669</v>
      </c>
      <c r="W305" s="67">
        <v>1.1096666666666668</v>
      </c>
      <c r="X305" s="67">
        <v>15.542999999999999</v>
      </c>
      <c r="Y305" s="67">
        <v>125.73466666666667</v>
      </c>
      <c r="Z305" s="67">
        <v>0.16900000000000004</v>
      </c>
      <c r="AA305" s="67">
        <v>1.0643333333333333E-2</v>
      </c>
      <c r="AB305" s="67">
        <v>52.303006666666661</v>
      </c>
      <c r="AC305" s="67">
        <v>6.6853199999999999</v>
      </c>
      <c r="AD305" s="67">
        <v>2.5389800000000005</v>
      </c>
      <c r="AE305" s="67">
        <v>0.16916999999999999</v>
      </c>
      <c r="AF305" s="68">
        <v>98.102769999999964</v>
      </c>
      <c r="AG305" s="67">
        <v>3.5460000000000012E-2</v>
      </c>
      <c r="AH305" s="67">
        <v>3.0869866666666677</v>
      </c>
      <c r="AI305" s="67">
        <v>2.676236666666667</v>
      </c>
      <c r="AJ305" s="66">
        <v>3101.7666666666669</v>
      </c>
      <c r="AK305" s="69">
        <v>164.84987597572811</v>
      </c>
      <c r="AL305" s="69">
        <v>5.5168198818892815</v>
      </c>
      <c r="AM305" s="69">
        <v>3.039207398187125E-2</v>
      </c>
      <c r="AN305" s="69">
        <v>0.14689741513931684</v>
      </c>
      <c r="AO305" s="69">
        <v>4.4449377120903105E-2</v>
      </c>
      <c r="AP305" s="69">
        <v>0.12822797585951062</v>
      </c>
      <c r="AQ305" s="69">
        <v>2.2025545252694378</v>
      </c>
      <c r="AR305" s="69">
        <v>9.9481413963302349E-3</v>
      </c>
      <c r="AS305" s="69">
        <v>8.9763418297031088E-5</v>
      </c>
      <c r="AT305" s="69">
        <v>0.59463422134522126</v>
      </c>
      <c r="AU305" s="69">
        <v>0.14637146038008919</v>
      </c>
      <c r="AV305" s="69">
        <v>2.8837898914329765E-2</v>
      </c>
      <c r="AW305" s="69">
        <v>6.3420952700028966E-3</v>
      </c>
      <c r="AX305" s="69">
        <v>2.6147870619442001E-2</v>
      </c>
      <c r="AY305" s="69">
        <v>2.0148757127751164E-3</v>
      </c>
      <c r="AZ305" s="69">
        <v>1.5059759885738273E-2</v>
      </c>
      <c r="BA305" s="69">
        <v>3.0402058498061289E-2</v>
      </c>
      <c r="BB305" s="69">
        <v>1.0726484571581123</v>
      </c>
      <c r="BC305" s="24">
        <v>45</v>
      </c>
      <c r="BD305" s="29">
        <v>40</v>
      </c>
      <c r="BE305" s="30">
        <f t="shared" si="92"/>
        <v>0.97300788555343487</v>
      </c>
      <c r="BF305" s="30">
        <v>0.91602014427657552</v>
      </c>
      <c r="BG305" s="30">
        <f t="shared" si="93"/>
        <v>1.1067175467808967</v>
      </c>
      <c r="BH305" s="31">
        <f t="shared" si="94"/>
        <v>25.851276955329201</v>
      </c>
      <c r="BI305" s="32">
        <f t="shared" si="95"/>
        <v>966.16441833972283</v>
      </c>
      <c r="BJ305" s="33">
        <f t="shared" si="96"/>
        <v>0.61014054797896811</v>
      </c>
      <c r="BK305" s="33">
        <f t="shared" si="97"/>
        <v>0.59367156447942981</v>
      </c>
      <c r="BL305" s="15"/>
    </row>
    <row r="306" spans="1:64" x14ac:dyDescent="0.3">
      <c r="A306" s="34" t="s">
        <v>24</v>
      </c>
      <c r="B306" s="59">
        <v>40631</v>
      </c>
      <c r="C306" s="15"/>
      <c r="D306" s="60">
        <v>7.0000000000000007E-2</v>
      </c>
      <c r="E306" s="61">
        <v>7.0000000000000007E-2</v>
      </c>
      <c r="F306" s="62">
        <v>25</v>
      </c>
      <c r="G306" s="63">
        <v>25.5</v>
      </c>
      <c r="H306" s="63">
        <v>430</v>
      </c>
      <c r="I306" s="63">
        <v>62</v>
      </c>
      <c r="J306" s="63">
        <v>885</v>
      </c>
      <c r="K306" s="63">
        <v>25.5</v>
      </c>
      <c r="L306" s="63">
        <v>434</v>
      </c>
      <c r="M306" s="63">
        <v>62</v>
      </c>
      <c r="N306" s="63">
        <v>873</v>
      </c>
      <c r="O306" s="64">
        <f t="shared" si="90"/>
        <v>25.5</v>
      </c>
      <c r="P306" s="64">
        <f t="shared" si="91"/>
        <v>873</v>
      </c>
      <c r="Q306" s="65" t="s">
        <v>17</v>
      </c>
      <c r="R306" s="64">
        <v>8</v>
      </c>
      <c r="S306" s="66">
        <v>17713.7</v>
      </c>
      <c r="T306" s="67">
        <v>564.13800000000015</v>
      </c>
      <c r="U306" s="67">
        <v>18.307333333333329</v>
      </c>
      <c r="V306" s="67">
        <v>13.255666666666666</v>
      </c>
      <c r="W306" s="67">
        <v>0.8696666666666667</v>
      </c>
      <c r="X306" s="67">
        <v>12.385999999999997</v>
      </c>
      <c r="Y306" s="67">
        <v>159.67666666666662</v>
      </c>
      <c r="Z306" s="67">
        <v>0.114</v>
      </c>
      <c r="AA306" s="67">
        <v>8.6499999999999997E-3</v>
      </c>
      <c r="AB306" s="67">
        <v>62.548719999999996</v>
      </c>
      <c r="AC306" s="67">
        <v>10.423216666666665</v>
      </c>
      <c r="AD306" s="67">
        <v>2.48088</v>
      </c>
      <c r="AE306" s="67">
        <v>0.16273333333333337</v>
      </c>
      <c r="AF306" s="68">
        <v>97.488290000000006</v>
      </c>
      <c r="AG306" s="67">
        <v>2.9356666666666663E-2</v>
      </c>
      <c r="AH306" s="67">
        <v>2.69774</v>
      </c>
      <c r="AI306" s="67">
        <v>2.6149866666666668</v>
      </c>
      <c r="AJ306" s="66">
        <v>3085.8666666666668</v>
      </c>
      <c r="AK306" s="69">
        <v>165.31352657583471</v>
      </c>
      <c r="AL306" s="69">
        <v>7.7755857524005174</v>
      </c>
      <c r="AM306" s="69">
        <v>2.4344274032324292E-2</v>
      </c>
      <c r="AN306" s="69">
        <v>0.13637381013923794</v>
      </c>
      <c r="AO306" s="69">
        <v>3.7276537257169846E-2</v>
      </c>
      <c r="AP306" s="69">
        <v>9.9432874602538482E-2</v>
      </c>
      <c r="AQ306" s="69">
        <v>3.9901528216659612</v>
      </c>
      <c r="AR306" s="69">
        <v>7.7013209793895861E-3</v>
      </c>
      <c r="AS306" s="69">
        <v>9.737945687202016E-5</v>
      </c>
      <c r="AT306" s="69">
        <v>0.63806331887749146</v>
      </c>
      <c r="AU306" s="69">
        <v>0.3304542600550312</v>
      </c>
      <c r="AV306" s="69">
        <v>1.8789255917439459E-2</v>
      </c>
      <c r="AW306" s="69">
        <v>6.0443380934975602E-3</v>
      </c>
      <c r="AX306" s="69">
        <v>3.824695931118885E-2</v>
      </c>
      <c r="AY306" s="69">
        <v>1.9074596454055261E-3</v>
      </c>
      <c r="AZ306" s="69">
        <v>1.5825091381770257E-2</v>
      </c>
      <c r="BA306" s="69">
        <v>1.9805515312195494E-2</v>
      </c>
      <c r="BB306" s="69">
        <v>1.252124631158585</v>
      </c>
      <c r="BC306" s="24">
        <v>46</v>
      </c>
      <c r="BD306" s="29">
        <v>40</v>
      </c>
      <c r="BE306" s="30">
        <f t="shared" si="92"/>
        <v>0.97493589372818956</v>
      </c>
      <c r="BF306" s="30">
        <v>0.91602014427657552</v>
      </c>
      <c r="BG306" s="30">
        <f t="shared" si="93"/>
        <v>1.1056226971333838</v>
      </c>
      <c r="BH306" s="31">
        <f t="shared" si="94"/>
        <v>25.825702894861259</v>
      </c>
      <c r="BI306" s="32">
        <f t="shared" si="95"/>
        <v>965.20861459744401</v>
      </c>
      <c r="BJ306" s="33">
        <f t="shared" si="96"/>
        <v>0.60996765338520265</v>
      </c>
      <c r="BK306" s="33">
        <f t="shared" si="97"/>
        <v>0.59467935929838911</v>
      </c>
      <c r="BL306" s="15"/>
    </row>
    <row r="307" spans="1:64" x14ac:dyDescent="0.3">
      <c r="A307" s="34" t="s">
        <v>24</v>
      </c>
      <c r="B307" s="59">
        <v>40631</v>
      </c>
      <c r="C307" s="15">
        <v>49799.999999999993</v>
      </c>
      <c r="D307" s="60">
        <v>0.3</v>
      </c>
      <c r="E307" s="61">
        <v>0.3</v>
      </c>
      <c r="F307" s="62">
        <v>52.5</v>
      </c>
      <c r="G307" s="63">
        <v>52</v>
      </c>
      <c r="H307" s="63">
        <v>492</v>
      </c>
      <c r="I307" s="63">
        <v>81</v>
      </c>
      <c r="J307" s="63">
        <v>2167</v>
      </c>
      <c r="K307" s="63">
        <v>52</v>
      </c>
      <c r="L307" s="63">
        <v>478</v>
      </c>
      <c r="M307" s="63">
        <v>81</v>
      </c>
      <c r="N307" s="63">
        <v>2080</v>
      </c>
      <c r="O307" s="64">
        <f t="shared" si="90"/>
        <v>52</v>
      </c>
      <c r="P307" s="64">
        <f t="shared" si="91"/>
        <v>2080</v>
      </c>
      <c r="Q307" s="65" t="s">
        <v>17</v>
      </c>
      <c r="R307" s="64">
        <v>8</v>
      </c>
      <c r="S307" s="66">
        <v>24748.3</v>
      </c>
      <c r="T307" s="67">
        <v>87.608666666666679</v>
      </c>
      <c r="U307" s="67">
        <v>17.381333333333334</v>
      </c>
      <c r="V307" s="67">
        <v>41.133333333333312</v>
      </c>
      <c r="W307" s="67">
        <v>30.916</v>
      </c>
      <c r="X307" s="67">
        <v>10.217333333333332</v>
      </c>
      <c r="Y307" s="67">
        <v>18.629666666666669</v>
      </c>
      <c r="Z307" s="67">
        <v>0.23700000000000007</v>
      </c>
      <c r="AA307" s="67">
        <v>1.1673333333333325E-2</v>
      </c>
      <c r="AB307" s="67">
        <v>7.1756466666666645</v>
      </c>
      <c r="AC307" s="67">
        <v>0.90378000000000003</v>
      </c>
      <c r="AD307" s="67">
        <v>5.7217666666666673</v>
      </c>
      <c r="AE307" s="67">
        <v>4.3004699999999998</v>
      </c>
      <c r="AF307" s="68">
        <v>99.741060000000004</v>
      </c>
      <c r="AG307" s="67">
        <v>4.540000000000001E-2</v>
      </c>
      <c r="AH307" s="67">
        <v>3.3067300000000004</v>
      </c>
      <c r="AI307" s="67">
        <v>6.0310633333333348</v>
      </c>
      <c r="AJ307" s="66">
        <v>3184.5333333333333</v>
      </c>
      <c r="AK307" s="69">
        <v>123.7113297294228</v>
      </c>
      <c r="AL307" s="69">
        <v>3.3328777389797684</v>
      </c>
      <c r="AM307" s="69">
        <v>2.9211869733608738E-2</v>
      </c>
      <c r="AN307" s="69">
        <v>0.47199746736251813</v>
      </c>
      <c r="AO307" s="69">
        <v>0.44710254937194921</v>
      </c>
      <c r="AP307" s="69">
        <v>3.52266878975286E-2</v>
      </c>
      <c r="AQ307" s="69">
        <v>0.51480483970951674</v>
      </c>
      <c r="AR307" s="69">
        <v>9.153857298880937E-3</v>
      </c>
      <c r="AS307" s="69">
        <v>6.9149180728352434E-5</v>
      </c>
      <c r="AT307" s="69">
        <v>0.29637326387557683</v>
      </c>
      <c r="AU307" s="69">
        <v>2.8358121138093027E-2</v>
      </c>
      <c r="AV307" s="69">
        <v>4.9546198109708083E-2</v>
      </c>
      <c r="AW307" s="69">
        <v>5.0082415869348286E-2</v>
      </c>
      <c r="AX307" s="69">
        <v>9.6988659130859325E-3</v>
      </c>
      <c r="AY307" s="69">
        <v>1.7114220745454293E-3</v>
      </c>
      <c r="AZ307" s="69">
        <v>1.0987364215943407E-2</v>
      </c>
      <c r="BA307" s="69">
        <v>5.2231695248246973E-2</v>
      </c>
      <c r="BB307" s="69">
        <v>0.62881022482985682</v>
      </c>
      <c r="BC307" s="24">
        <v>47</v>
      </c>
      <c r="BD307" s="29">
        <v>41</v>
      </c>
      <c r="BE307" s="30">
        <f t="shared" si="92"/>
        <v>0.97686390190294414</v>
      </c>
      <c r="BF307" s="30">
        <v>0.91602014427657552</v>
      </c>
      <c r="BG307" s="30">
        <f t="shared" si="93"/>
        <v>1.1045310903971681</v>
      </c>
      <c r="BH307" s="31">
        <f t="shared" si="94"/>
        <v>52.612181896746023</v>
      </c>
      <c r="BI307" s="32">
        <f t="shared" si="95"/>
        <v>2297.4246680261099</v>
      </c>
      <c r="BJ307" s="33">
        <f t="shared" si="96"/>
        <v>0.77399016983257485</v>
      </c>
      <c r="BK307" s="33">
        <f t="shared" si="97"/>
        <v>0.75608305733717152</v>
      </c>
      <c r="BL307" s="15"/>
    </row>
    <row r="308" spans="1:64" x14ac:dyDescent="0.3">
      <c r="A308" s="34" t="s">
        <v>24</v>
      </c>
      <c r="B308" s="59">
        <v>40631</v>
      </c>
      <c r="C308" s="15">
        <v>49920.000000000007</v>
      </c>
      <c r="D308" s="60">
        <v>0.3</v>
      </c>
      <c r="E308" s="61">
        <v>0.3</v>
      </c>
      <c r="F308" s="62">
        <v>52.5</v>
      </c>
      <c r="G308" s="63">
        <v>52</v>
      </c>
      <c r="H308" s="63">
        <v>494</v>
      </c>
      <c r="I308" s="63">
        <v>81</v>
      </c>
      <c r="J308" s="63">
        <v>2167</v>
      </c>
      <c r="K308" s="63">
        <v>52.5</v>
      </c>
      <c r="L308" s="63">
        <v>486</v>
      </c>
      <c r="M308" s="63">
        <v>81</v>
      </c>
      <c r="N308" s="63">
        <v>2200</v>
      </c>
      <c r="O308" s="64">
        <f t="shared" si="90"/>
        <v>52.5</v>
      </c>
      <c r="P308" s="64">
        <f t="shared" si="91"/>
        <v>2200</v>
      </c>
      <c r="Q308" s="65" t="s">
        <v>17</v>
      </c>
      <c r="R308" s="64">
        <v>6</v>
      </c>
      <c r="S308" s="66">
        <v>25584.366666666665</v>
      </c>
      <c r="T308" s="67">
        <v>90.102666666666678</v>
      </c>
      <c r="U308" s="67">
        <v>17.239000000000008</v>
      </c>
      <c r="V308" s="67">
        <v>42.821666666666651</v>
      </c>
      <c r="W308" s="67">
        <v>32.270333333333319</v>
      </c>
      <c r="X308" s="67">
        <v>10.551333333333334</v>
      </c>
      <c r="Y308" s="67">
        <v>15.121</v>
      </c>
      <c r="Z308" s="67">
        <v>0.24566666666666673</v>
      </c>
      <c r="AA308" s="67">
        <v>1.2086666666666667E-2</v>
      </c>
      <c r="AB308" s="67">
        <v>7.1361366666666646</v>
      </c>
      <c r="AC308" s="67">
        <v>0.70988666666666655</v>
      </c>
      <c r="AD308" s="67">
        <v>5.7651833333333347</v>
      </c>
      <c r="AE308" s="67">
        <v>4.3446266666666666</v>
      </c>
      <c r="AF308" s="68">
        <v>99.761370000000014</v>
      </c>
      <c r="AG308" s="67">
        <v>4.5519999999999998E-2</v>
      </c>
      <c r="AH308" s="67">
        <v>3.3825400000000001</v>
      </c>
      <c r="AI308" s="67">
        <v>6.076836666666666</v>
      </c>
      <c r="AJ308" s="66">
        <v>3184</v>
      </c>
      <c r="AK308" s="69">
        <v>26.544021125082068</v>
      </c>
      <c r="AL308" s="69">
        <v>0.68385788669338909</v>
      </c>
      <c r="AM308" s="69">
        <v>4.8066046515038308E-3</v>
      </c>
      <c r="AN308" s="69">
        <v>8.6226779316314658E-2</v>
      </c>
      <c r="AO308" s="69">
        <v>0.1556185285779991</v>
      </c>
      <c r="AP308" s="69">
        <v>7.4497550681020805E-2</v>
      </c>
      <c r="AQ308" s="69">
        <v>0.12834087155054033</v>
      </c>
      <c r="AR308" s="69">
        <v>8.9763418297031366E-3</v>
      </c>
      <c r="AS308" s="69">
        <v>3.4574590364175831E-5</v>
      </c>
      <c r="AT308" s="69">
        <v>6.0560402923848351E-2</v>
      </c>
      <c r="AU308" s="69">
        <v>5.3810480541358809E-3</v>
      </c>
      <c r="AV308" s="69">
        <v>7.70606940970083E-3</v>
      </c>
      <c r="AW308" s="69">
        <v>1.7159915869364765E-2</v>
      </c>
      <c r="AX308" s="69">
        <v>9.418067742375056E-4</v>
      </c>
      <c r="AY308" s="69">
        <v>1.6628600206499233E-3</v>
      </c>
      <c r="AZ308" s="69">
        <v>2.3234338440304646E-3</v>
      </c>
      <c r="BA308" s="69">
        <v>8.1161177798312056E-3</v>
      </c>
      <c r="BB308" s="69">
        <v>0</v>
      </c>
      <c r="BC308" s="24">
        <v>47</v>
      </c>
      <c r="BD308" s="29">
        <v>42</v>
      </c>
      <c r="BE308" s="30">
        <f t="shared" si="92"/>
        <v>0.97686390190294414</v>
      </c>
      <c r="BF308" s="30">
        <v>0.91602014427657552</v>
      </c>
      <c r="BG308" s="30">
        <f t="shared" si="93"/>
        <v>1.1045310903971681</v>
      </c>
      <c r="BH308" s="31">
        <f t="shared" si="94"/>
        <v>53.118068261137807</v>
      </c>
      <c r="BI308" s="32">
        <f t="shared" si="95"/>
        <v>2429.9683988737697</v>
      </c>
      <c r="BJ308" s="33">
        <f t="shared" si="96"/>
        <v>0.77690997184278965</v>
      </c>
      <c r="BK308" s="33">
        <f t="shared" si="97"/>
        <v>0.75893530652165397</v>
      </c>
      <c r="BL308" s="15"/>
    </row>
    <row r="309" spans="1:64" x14ac:dyDescent="0.3">
      <c r="A309" s="34" t="s">
        <v>24</v>
      </c>
      <c r="B309" s="59">
        <v>40631</v>
      </c>
      <c r="C309" s="15"/>
      <c r="D309" s="60">
        <v>0.3</v>
      </c>
      <c r="E309" s="61">
        <v>0.3</v>
      </c>
      <c r="F309" s="62">
        <v>52.5</v>
      </c>
      <c r="G309" s="63">
        <v>52</v>
      </c>
      <c r="H309" s="63">
        <v>488</v>
      </c>
      <c r="I309" s="63">
        <v>81</v>
      </c>
      <c r="J309" s="63">
        <v>2133</v>
      </c>
      <c r="K309" s="63">
        <v>52</v>
      </c>
      <c r="L309" s="63">
        <v>478</v>
      </c>
      <c r="M309" s="63">
        <v>81</v>
      </c>
      <c r="N309" s="63">
        <v>2150</v>
      </c>
      <c r="O309" s="64">
        <f t="shared" si="90"/>
        <v>52</v>
      </c>
      <c r="P309" s="64">
        <f t="shared" si="91"/>
        <v>2150</v>
      </c>
      <c r="Q309" s="65" t="s">
        <v>22</v>
      </c>
      <c r="R309" s="64">
        <v>6</v>
      </c>
      <c r="S309" s="66">
        <v>24824.333333333332</v>
      </c>
      <c r="T309" s="67">
        <v>84.193999999999988</v>
      </c>
      <c r="U309" s="67">
        <v>17.333999999999993</v>
      </c>
      <c r="V309" s="67">
        <v>41.811333333333337</v>
      </c>
      <c r="W309" s="67">
        <v>31.672666666666672</v>
      </c>
      <c r="X309" s="67">
        <v>10.138666666666667</v>
      </c>
      <c r="Y309" s="67">
        <v>9.8760000000000012</v>
      </c>
      <c r="Z309" s="67">
        <v>0.45266666666666666</v>
      </c>
      <c r="AA309" s="67">
        <v>1.1699999999999993E-2</v>
      </c>
      <c r="AB309" s="67">
        <v>6.8772233333333324</v>
      </c>
      <c r="AC309" s="67">
        <v>0.47785333333333335</v>
      </c>
      <c r="AD309" s="67">
        <v>5.8015833333333324</v>
      </c>
      <c r="AE309" s="67">
        <v>4.394779999999999</v>
      </c>
      <c r="AF309" s="68">
        <v>99.790663333333313</v>
      </c>
      <c r="AG309" s="67">
        <v>8.6476666666666688E-2</v>
      </c>
      <c r="AH309" s="67">
        <v>3.314166666666666</v>
      </c>
      <c r="AI309" s="67">
        <v>6.1152033333333344</v>
      </c>
      <c r="AJ309" s="66">
        <v>3186</v>
      </c>
      <c r="AK309" s="69">
        <v>20.333992830028812</v>
      </c>
      <c r="AL309" s="69">
        <v>0.38618023307034272</v>
      </c>
      <c r="AM309" s="69">
        <v>5.6324184797513412E-3</v>
      </c>
      <c r="AN309" s="69">
        <v>0.10060963597277758</v>
      </c>
      <c r="AO309" s="69">
        <v>7.1047984432733982E-2</v>
      </c>
      <c r="AP309" s="69">
        <v>3.3500729105121148E-2</v>
      </c>
      <c r="AQ309" s="69">
        <v>9.2907072593700013E-2</v>
      </c>
      <c r="AR309" s="69">
        <v>3.8140695374863517E-2</v>
      </c>
      <c r="AS309" s="69">
        <v>7.0575160676046272E-18</v>
      </c>
      <c r="AT309" s="69">
        <v>3.2637345684557915E-2</v>
      </c>
      <c r="AU309" s="69">
        <v>4.4874332832103856E-3</v>
      </c>
      <c r="AV309" s="69">
        <v>1.4639344326125046E-2</v>
      </c>
      <c r="AW309" s="69">
        <v>1.005650930046533E-2</v>
      </c>
      <c r="AX309" s="69">
        <v>1.1171031913981006E-3</v>
      </c>
      <c r="AY309" s="69">
        <v>7.2700464037476192E-3</v>
      </c>
      <c r="AZ309" s="69">
        <v>1.8298922774650991E-3</v>
      </c>
      <c r="BA309" s="69">
        <v>1.5431393959724796E-2</v>
      </c>
      <c r="BB309" s="69">
        <v>0</v>
      </c>
      <c r="BC309" s="24">
        <v>48</v>
      </c>
      <c r="BD309" s="29">
        <v>42</v>
      </c>
      <c r="BE309" s="30">
        <f t="shared" si="92"/>
        <v>0.97879191007769883</v>
      </c>
      <c r="BF309" s="30">
        <v>0.91602014427657552</v>
      </c>
      <c r="BG309" s="30">
        <f t="shared" si="93"/>
        <v>1.1034427105947899</v>
      </c>
      <c r="BH309" s="31">
        <f t="shared" si="94"/>
        <v>52.560339049918703</v>
      </c>
      <c r="BI309" s="32">
        <f t="shared" si="95"/>
        <v>2372.4018277787982</v>
      </c>
      <c r="BJ309" s="33">
        <f t="shared" si="96"/>
        <v>0.77369088793121199</v>
      </c>
      <c r="BK309" s="33">
        <f t="shared" si="97"/>
        <v>0.75728238200790177</v>
      </c>
      <c r="BL309" s="15"/>
    </row>
    <row r="310" spans="1:64" x14ac:dyDescent="0.3">
      <c r="A310" s="34" t="s">
        <v>24</v>
      </c>
      <c r="B310" s="59">
        <v>40631</v>
      </c>
      <c r="C310" s="15">
        <v>50640</v>
      </c>
      <c r="D310" s="60">
        <v>0.65</v>
      </c>
      <c r="E310" s="61">
        <v>0.65</v>
      </c>
      <c r="F310" s="62">
        <v>74.099999999999994</v>
      </c>
      <c r="G310" s="63">
        <v>74</v>
      </c>
      <c r="H310" s="63">
        <v>623</v>
      </c>
      <c r="I310" s="63">
        <v>90</v>
      </c>
      <c r="J310" s="63">
        <v>4334</v>
      </c>
      <c r="K310" s="63">
        <v>74</v>
      </c>
      <c r="L310" s="63">
        <v>611</v>
      </c>
      <c r="M310" s="63">
        <v>90</v>
      </c>
      <c r="N310" s="63">
        <v>4500</v>
      </c>
      <c r="O310" s="64">
        <f t="shared" si="90"/>
        <v>74</v>
      </c>
      <c r="P310" s="64">
        <f t="shared" si="91"/>
        <v>4500</v>
      </c>
      <c r="Q310" s="65" t="s">
        <v>22</v>
      </c>
      <c r="R310" s="64">
        <v>6</v>
      </c>
      <c r="S310" s="66">
        <v>31788</v>
      </c>
      <c r="T310" s="67">
        <v>25.324666666666669</v>
      </c>
      <c r="U310" s="67">
        <v>16.375666666666664</v>
      </c>
      <c r="V310" s="67">
        <v>85.457666666666682</v>
      </c>
      <c r="W310" s="67">
        <v>72.99799999999999</v>
      </c>
      <c r="X310" s="67">
        <v>12.459666666666665</v>
      </c>
      <c r="Y310" s="67">
        <v>7.1833333333333336</v>
      </c>
      <c r="Z310" s="67">
        <v>0.4463333333333333</v>
      </c>
      <c r="AA310" s="67">
        <v>1.4940000000000004E-2</v>
      </c>
      <c r="AB310" s="67">
        <v>1.61572</v>
      </c>
      <c r="AC310" s="67">
        <v>0.27317999999999998</v>
      </c>
      <c r="AD310" s="67">
        <v>9.319796666666667</v>
      </c>
      <c r="AE310" s="67">
        <v>7.9609966666666647</v>
      </c>
      <c r="AF310" s="68">
        <v>99.934733333333327</v>
      </c>
      <c r="AG310" s="67">
        <v>6.7006666666666659E-2</v>
      </c>
      <c r="AH310" s="67">
        <v>3.9322466666666664</v>
      </c>
      <c r="AI310" s="67">
        <v>9.8235766666666677</v>
      </c>
      <c r="AJ310" s="66">
        <v>3185.8</v>
      </c>
      <c r="AK310" s="69">
        <v>330.43732777367467</v>
      </c>
      <c r="AL310" s="69">
        <v>0.42396106956369167</v>
      </c>
      <c r="AM310" s="69">
        <v>4.1827505661766136E-2</v>
      </c>
      <c r="AN310" s="69">
        <v>0.59531320839517132</v>
      </c>
      <c r="AO310" s="69">
        <v>0.54638246046818639</v>
      </c>
      <c r="AP310" s="69">
        <v>0.10397225536198332</v>
      </c>
      <c r="AQ310" s="69">
        <v>5.1080283890155259E-2</v>
      </c>
      <c r="AR310" s="69">
        <v>1.3767361035618177E-2</v>
      </c>
      <c r="AS310" s="69">
        <v>1.4994251772159121E-4</v>
      </c>
      <c r="AT310" s="69">
        <v>4.1229679634440762E-2</v>
      </c>
      <c r="AU310" s="69">
        <v>2.6124898943873202E-3</v>
      </c>
      <c r="AV310" s="69">
        <v>7.3318941821912967E-2</v>
      </c>
      <c r="AW310" s="69">
        <v>6.8699317284834069E-2</v>
      </c>
      <c r="AX310" s="69">
        <v>1.1736572175773574E-3</v>
      </c>
      <c r="AY310" s="69">
        <v>1.9594040848727704E-3</v>
      </c>
      <c r="AZ310" s="69">
        <v>2.934345645593936E-2</v>
      </c>
      <c r="BA310" s="69">
        <v>7.7286835580343091E-2</v>
      </c>
      <c r="BB310" s="69">
        <v>0.40683810217248617</v>
      </c>
      <c r="BC310" s="24">
        <v>48</v>
      </c>
      <c r="BD310" s="29">
        <v>42</v>
      </c>
      <c r="BE310" s="30">
        <f t="shared" si="92"/>
        <v>0.97879191007769883</v>
      </c>
      <c r="BF310" s="30">
        <v>0.91602014427657552</v>
      </c>
      <c r="BG310" s="30">
        <f t="shared" si="93"/>
        <v>1.1034427105947899</v>
      </c>
      <c r="BH310" s="31">
        <f t="shared" si="94"/>
        <v>74.797405571038155</v>
      </c>
      <c r="BI310" s="32">
        <f t="shared" si="95"/>
        <v>4965.4921976765545</v>
      </c>
      <c r="BJ310" s="33">
        <f t="shared" si="96"/>
        <v>0.90527608803526283</v>
      </c>
      <c r="BK310" s="33">
        <f t="shared" si="97"/>
        <v>0.88607691135570199</v>
      </c>
      <c r="BL310" s="15"/>
    </row>
    <row r="311" spans="1:64" x14ac:dyDescent="0.3">
      <c r="A311" s="34" t="s">
        <v>24</v>
      </c>
      <c r="B311" s="59">
        <v>40631</v>
      </c>
      <c r="C311" s="15">
        <v>51000</v>
      </c>
      <c r="D311" s="60">
        <v>0.65</v>
      </c>
      <c r="E311" s="61">
        <v>0.65</v>
      </c>
      <c r="F311" s="62">
        <v>74.099999999999994</v>
      </c>
      <c r="G311" s="63">
        <v>74</v>
      </c>
      <c r="H311" s="63">
        <v>610</v>
      </c>
      <c r="I311" s="63">
        <v>90</v>
      </c>
      <c r="J311" s="63">
        <v>4350</v>
      </c>
      <c r="K311" s="63">
        <v>74</v>
      </c>
      <c r="L311" s="63">
        <v>597</v>
      </c>
      <c r="M311" s="63">
        <v>90</v>
      </c>
      <c r="N311" s="63">
        <v>4300</v>
      </c>
      <c r="O311" s="64">
        <f t="shared" si="90"/>
        <v>74</v>
      </c>
      <c r="P311" s="64">
        <f t="shared" si="91"/>
        <v>4300</v>
      </c>
      <c r="Q311" s="65" t="s">
        <v>17</v>
      </c>
      <c r="R311" s="64">
        <v>6</v>
      </c>
      <c r="S311" s="66">
        <v>32413.8</v>
      </c>
      <c r="T311" s="67">
        <v>26.963999999999995</v>
      </c>
      <c r="U311" s="67">
        <v>16.284999999999993</v>
      </c>
      <c r="V311" s="67">
        <v>86.873999999999981</v>
      </c>
      <c r="W311" s="67">
        <v>73.72733333333332</v>
      </c>
      <c r="X311" s="67">
        <v>13.146666666666667</v>
      </c>
      <c r="Y311" s="67">
        <v>6.4569999999999981</v>
      </c>
      <c r="Z311" s="67">
        <v>0.42599999999999993</v>
      </c>
      <c r="AA311" s="67">
        <v>1.521666666666666E-2</v>
      </c>
      <c r="AB311" s="67">
        <v>1.6863100000000002</v>
      </c>
      <c r="AC311" s="67">
        <v>0.24089333333333335</v>
      </c>
      <c r="AD311" s="67">
        <v>9.2942800000000023</v>
      </c>
      <c r="AE311" s="67">
        <v>7.887760000000001</v>
      </c>
      <c r="AF311" s="68">
        <v>99.936296666666692</v>
      </c>
      <c r="AG311" s="67">
        <v>6.2753333333333342E-2</v>
      </c>
      <c r="AH311" s="67">
        <v>3.9880800000000014</v>
      </c>
      <c r="AI311" s="67">
        <v>9.7967066666666671</v>
      </c>
      <c r="AJ311" s="66">
        <v>3185</v>
      </c>
      <c r="AK311" s="69">
        <v>50.560581620139565</v>
      </c>
      <c r="AL311" s="69">
        <v>0.24710182181712961</v>
      </c>
      <c r="AM311" s="69">
        <v>8.2000841038577226E-3</v>
      </c>
      <c r="AN311" s="69">
        <v>0.25206184243909729</v>
      </c>
      <c r="AO311" s="69">
        <v>0.32969090365865833</v>
      </c>
      <c r="AP311" s="69">
        <v>0.10323502925057856</v>
      </c>
      <c r="AQ311" s="69">
        <v>4.3243496620879222E-2</v>
      </c>
      <c r="AR311" s="69">
        <v>9.6846839622300555E-3</v>
      </c>
      <c r="AS311" s="69">
        <v>3.7904902178944942E-5</v>
      </c>
      <c r="AT311" s="69">
        <v>1.7252433111763169E-2</v>
      </c>
      <c r="AU311" s="69">
        <v>1.8774401745982193E-3</v>
      </c>
      <c r="AV311" s="69">
        <v>1.7878582833601029E-2</v>
      </c>
      <c r="AW311" s="69">
        <v>2.6858423195558697E-2</v>
      </c>
      <c r="AX311" s="69">
        <v>5.7324444646505328E-4</v>
      </c>
      <c r="AY311" s="69">
        <v>1.4573791623968366E-3</v>
      </c>
      <c r="AZ311" s="69">
        <v>4.4813329297861814E-3</v>
      </c>
      <c r="BA311" s="69">
        <v>1.8843327426591935E-2</v>
      </c>
      <c r="BB311" s="69">
        <v>0</v>
      </c>
      <c r="BC311" s="24">
        <v>48</v>
      </c>
      <c r="BD311" s="29">
        <v>42</v>
      </c>
      <c r="BE311" s="30">
        <f t="shared" si="92"/>
        <v>0.97879191007769883</v>
      </c>
      <c r="BF311" s="30">
        <v>0.91602014427657552</v>
      </c>
      <c r="BG311" s="30">
        <f t="shared" si="93"/>
        <v>1.1034427105947899</v>
      </c>
      <c r="BH311" s="31">
        <f t="shared" si="94"/>
        <v>74.797405571038155</v>
      </c>
      <c r="BI311" s="32">
        <f t="shared" si="95"/>
        <v>4744.8036555575964</v>
      </c>
      <c r="BJ311" s="33">
        <f t="shared" si="96"/>
        <v>0.90527608803526283</v>
      </c>
      <c r="BK311" s="33">
        <f t="shared" si="97"/>
        <v>0.88607691135570199</v>
      </c>
      <c r="BL311" s="15"/>
    </row>
    <row r="312" spans="1:64" x14ac:dyDescent="0.3">
      <c r="A312" s="34" t="s">
        <v>24</v>
      </c>
      <c r="B312" s="59">
        <v>40631</v>
      </c>
      <c r="C312" s="15"/>
      <c r="D312" s="60">
        <v>0.65</v>
      </c>
      <c r="E312" s="61">
        <v>0.65</v>
      </c>
      <c r="F312" s="62">
        <v>74.099999999999994</v>
      </c>
      <c r="G312" s="63">
        <v>74</v>
      </c>
      <c r="H312" s="63">
        <v>609</v>
      </c>
      <c r="I312" s="63">
        <v>90</v>
      </c>
      <c r="J312" s="63">
        <v>4350</v>
      </c>
      <c r="K312" s="63">
        <v>74</v>
      </c>
      <c r="L312" s="63">
        <v>600</v>
      </c>
      <c r="M312" s="63">
        <v>90</v>
      </c>
      <c r="N312" s="63">
        <v>4350</v>
      </c>
      <c r="O312" s="64">
        <f t="shared" si="90"/>
        <v>74</v>
      </c>
      <c r="P312" s="64">
        <f t="shared" si="91"/>
        <v>4350</v>
      </c>
      <c r="Q312" s="65" t="s">
        <v>17</v>
      </c>
      <c r="R312" s="64">
        <v>8</v>
      </c>
      <c r="S312" s="66">
        <v>31581.766666666666</v>
      </c>
      <c r="T312" s="67">
        <v>25.05</v>
      </c>
      <c r="U312" s="67">
        <v>16.388666666666669</v>
      </c>
      <c r="V312" s="67">
        <v>87.771000000000015</v>
      </c>
      <c r="W312" s="67">
        <v>74.859666666666669</v>
      </c>
      <c r="X312" s="67">
        <v>12.911333333333335</v>
      </c>
      <c r="Y312" s="67">
        <v>5.2399999999999993</v>
      </c>
      <c r="Z312" s="67">
        <v>0.54433333333333322</v>
      </c>
      <c r="AA312" s="67">
        <v>1.4840000000000001E-2</v>
      </c>
      <c r="AB312" s="67">
        <v>1.6086066666666667</v>
      </c>
      <c r="AC312" s="67">
        <v>0.20057000000000003</v>
      </c>
      <c r="AD312" s="67">
        <v>9.6339833333333313</v>
      </c>
      <c r="AE312" s="67">
        <v>8.2168199999999985</v>
      </c>
      <c r="AF312" s="68">
        <v>99.942153333333337</v>
      </c>
      <c r="AG312" s="67">
        <v>8.2253333333333317E-2</v>
      </c>
      <c r="AH312" s="67">
        <v>3.9140833333333345</v>
      </c>
      <c r="AI312" s="67">
        <v>10.154780000000001</v>
      </c>
      <c r="AJ312" s="66">
        <v>3186.2</v>
      </c>
      <c r="AK312" s="69">
        <v>295.76198297727728</v>
      </c>
      <c r="AL312" s="69">
        <v>0.34005070615791116</v>
      </c>
      <c r="AM312" s="69">
        <v>3.5499716689819702E-2</v>
      </c>
      <c r="AN312" s="69">
        <v>0.42771526138890292</v>
      </c>
      <c r="AO312" s="69">
        <v>0.39573139038181349</v>
      </c>
      <c r="AP312" s="69">
        <v>7.5417611285123795E-2</v>
      </c>
      <c r="AQ312" s="69">
        <v>4.2181872229994463E-2</v>
      </c>
      <c r="AR312" s="69">
        <v>1.3565507307349289E-2</v>
      </c>
      <c r="AS312" s="69">
        <v>1.4994251772159091E-4</v>
      </c>
      <c r="AT312" s="69">
        <v>2.8316583825388104E-2</v>
      </c>
      <c r="AU312" s="69">
        <v>2.2583408618443465E-3</v>
      </c>
      <c r="AV312" s="69">
        <v>6.6500697861691244E-2</v>
      </c>
      <c r="AW312" s="69">
        <v>5.9624482358773802E-2</v>
      </c>
      <c r="AX312" s="69">
        <v>7.8903403769634657E-4</v>
      </c>
      <c r="AY312" s="69">
        <v>1.9907949085267644E-3</v>
      </c>
      <c r="AZ312" s="69">
        <v>2.6291392105603207E-2</v>
      </c>
      <c r="BA312" s="69">
        <v>7.0098085959406933E-2</v>
      </c>
      <c r="BB312" s="69">
        <v>0.40683810217248623</v>
      </c>
      <c r="BC312" s="24">
        <v>49</v>
      </c>
      <c r="BD312" s="29">
        <v>43</v>
      </c>
      <c r="BE312" s="30">
        <f t="shared" si="92"/>
        <v>0.98071991825245353</v>
      </c>
      <c r="BF312" s="30">
        <v>0.91602014427657552</v>
      </c>
      <c r="BG312" s="30">
        <f t="shared" si="93"/>
        <v>1.102357541858779</v>
      </c>
      <c r="BH312" s="31">
        <f t="shared" si="94"/>
        <v>74.723846875800888</v>
      </c>
      <c r="BI312" s="32">
        <f t="shared" si="95"/>
        <v>4795.2553070856884</v>
      </c>
      <c r="BJ312" s="33">
        <f t="shared" si="96"/>
        <v>0.90481574851981306</v>
      </c>
      <c r="BK312" s="33">
        <f t="shared" si="97"/>
        <v>0.88737082692188363</v>
      </c>
      <c r="BL312" s="15"/>
    </row>
    <row r="313" spans="1:64" x14ac:dyDescent="0.3">
      <c r="A313" s="34" t="s">
        <v>24</v>
      </c>
      <c r="B313" s="59">
        <v>40631</v>
      </c>
      <c r="C313" s="15">
        <v>51480</v>
      </c>
      <c r="D313" s="60">
        <v>0.85</v>
      </c>
      <c r="E313" s="61">
        <v>0.85</v>
      </c>
      <c r="F313" s="62">
        <v>82.7</v>
      </c>
      <c r="G313" s="63">
        <v>82</v>
      </c>
      <c r="H313" s="63">
        <v>693</v>
      </c>
      <c r="I313" s="63">
        <v>92</v>
      </c>
      <c r="J313" s="63">
        <v>5720</v>
      </c>
      <c r="K313" s="63">
        <v>82</v>
      </c>
      <c r="L313" s="63">
        <v>688</v>
      </c>
      <c r="M313" s="63">
        <v>94</v>
      </c>
      <c r="N313" s="63">
        <v>5870</v>
      </c>
      <c r="O313" s="64">
        <f t="shared" si="90"/>
        <v>82</v>
      </c>
      <c r="P313" s="64">
        <f t="shared" si="91"/>
        <v>5870</v>
      </c>
      <c r="Q313" s="65" t="s">
        <v>17</v>
      </c>
      <c r="R313" s="64">
        <v>8</v>
      </c>
      <c r="S313" s="66">
        <v>35401.4</v>
      </c>
      <c r="T313" s="67">
        <v>20.646666666666665</v>
      </c>
      <c r="U313" s="67">
        <v>15.839</v>
      </c>
      <c r="V313" s="67">
        <v>120.83333333333331</v>
      </c>
      <c r="W313" s="67">
        <v>104.38666666666667</v>
      </c>
      <c r="X313" s="67">
        <v>16.446666666666669</v>
      </c>
      <c r="Y313" s="67">
        <v>4.557666666666667</v>
      </c>
      <c r="Z313" s="67">
        <v>0.55033333333333345</v>
      </c>
      <c r="AA313" s="67">
        <v>1.6620000000000003E-2</v>
      </c>
      <c r="AB313" s="67">
        <v>1.1817500000000001</v>
      </c>
      <c r="AC313" s="67">
        <v>0.15604000000000001</v>
      </c>
      <c r="AD313" s="67">
        <v>11.863010000000003</v>
      </c>
      <c r="AE313" s="67">
        <v>10.2483</v>
      </c>
      <c r="AF313" s="68">
        <v>99.956633333333329</v>
      </c>
      <c r="AG313" s="67">
        <v>7.4386666666666656E-2</v>
      </c>
      <c r="AH313" s="67">
        <v>4.2522566666666668</v>
      </c>
      <c r="AI313" s="67">
        <v>12.50428</v>
      </c>
      <c r="AJ313" s="66">
        <v>3183.1666666666665</v>
      </c>
      <c r="AK313" s="69">
        <v>107.37289197432119</v>
      </c>
      <c r="AL313" s="69">
        <v>0.40149147226172299</v>
      </c>
      <c r="AM313" s="69">
        <v>1.4703975535606515E-2</v>
      </c>
      <c r="AN313" s="69">
        <v>0.6650555244312355</v>
      </c>
      <c r="AO313" s="69">
        <v>0.69119253933927094</v>
      </c>
      <c r="AP313" s="69">
        <v>6.2881022482986534E-2</v>
      </c>
      <c r="AQ313" s="69">
        <v>2.1605129233480597E-2</v>
      </c>
      <c r="AR313" s="69">
        <v>1.2452207485597392E-2</v>
      </c>
      <c r="AS313" s="69">
        <v>6.1025715325872571E-5</v>
      </c>
      <c r="AT313" s="69">
        <v>2.4768288262378504E-2</v>
      </c>
      <c r="AU313" s="69">
        <v>5.2627513454596875E-4</v>
      </c>
      <c r="AV313" s="69">
        <v>4.999247081242375E-2</v>
      </c>
      <c r="AW313" s="69">
        <v>5.2374552915547191E-2</v>
      </c>
      <c r="AX313" s="69">
        <v>5.4981710647642086E-4</v>
      </c>
      <c r="AY313" s="69">
        <v>1.6296251596362697E-3</v>
      </c>
      <c r="AZ313" s="69">
        <v>9.470778409305108E-3</v>
      </c>
      <c r="BA313" s="69">
        <v>5.2692624622950636E-2</v>
      </c>
      <c r="BB313" s="69">
        <v>0.37904902178945171</v>
      </c>
      <c r="BC313" s="24">
        <v>49</v>
      </c>
      <c r="BD313" s="29">
        <v>43</v>
      </c>
      <c r="BE313" s="30">
        <f t="shared" si="92"/>
        <v>0.98071991825245353</v>
      </c>
      <c r="BF313" s="30">
        <v>0.91602014427657552</v>
      </c>
      <c r="BG313" s="30">
        <f t="shared" si="93"/>
        <v>1.102357541858779</v>
      </c>
      <c r="BH313" s="31">
        <f t="shared" si="94"/>
        <v>82.802100592103685</v>
      </c>
      <c r="BI313" s="32">
        <f t="shared" si="95"/>
        <v>6470.8387707110323</v>
      </c>
      <c r="BJ313" s="33">
        <f t="shared" si="96"/>
        <v>0.95714821011370732</v>
      </c>
      <c r="BK313" s="33">
        <f t="shared" si="97"/>
        <v>0.93869431437819728</v>
      </c>
      <c r="BL313" s="15"/>
    </row>
    <row r="314" spans="1:64" x14ac:dyDescent="0.3">
      <c r="A314" s="34" t="s">
        <v>24</v>
      </c>
      <c r="B314" s="59">
        <v>40631</v>
      </c>
      <c r="C314" s="15">
        <v>51900</v>
      </c>
      <c r="D314" s="60">
        <v>0.85</v>
      </c>
      <c r="E314" s="61">
        <v>0.85</v>
      </c>
      <c r="F314" s="62">
        <v>82.7</v>
      </c>
      <c r="G314" s="63">
        <v>82</v>
      </c>
      <c r="H314" s="63">
        <v>687</v>
      </c>
      <c r="I314" s="63">
        <v>92</v>
      </c>
      <c r="J314" s="63">
        <v>5800</v>
      </c>
      <c r="K314" s="63">
        <v>82</v>
      </c>
      <c r="L314" s="63">
        <v>681</v>
      </c>
      <c r="M314" s="63">
        <v>94</v>
      </c>
      <c r="N314" s="63">
        <v>5810</v>
      </c>
      <c r="O314" s="64">
        <f t="shared" si="90"/>
        <v>82</v>
      </c>
      <c r="P314" s="64">
        <f t="shared" si="91"/>
        <v>5810</v>
      </c>
      <c r="Q314" s="65" t="s">
        <v>22</v>
      </c>
      <c r="R314" s="64">
        <v>6</v>
      </c>
      <c r="S314" s="66">
        <v>36553.533333333333</v>
      </c>
      <c r="T314" s="67">
        <v>23.832666666666668</v>
      </c>
      <c r="U314" s="67">
        <v>15.683</v>
      </c>
      <c r="V314" s="67">
        <v>123.90999999999998</v>
      </c>
      <c r="W314" s="67">
        <v>107.46666666666665</v>
      </c>
      <c r="X314" s="67">
        <v>16.443333333333335</v>
      </c>
      <c r="Y314" s="67">
        <v>4.6069999999999993</v>
      </c>
      <c r="Z314" s="67">
        <v>0.55433333333333346</v>
      </c>
      <c r="AA314" s="67">
        <v>1.7149999999999999E-2</v>
      </c>
      <c r="AB314" s="67">
        <v>1.3205300000000002</v>
      </c>
      <c r="AC314" s="67">
        <v>0.15285333333333331</v>
      </c>
      <c r="AD314" s="67">
        <v>11.790093333333337</v>
      </c>
      <c r="AE314" s="67">
        <v>10.225503333333332</v>
      </c>
      <c r="AF314" s="68">
        <v>99.953690000000009</v>
      </c>
      <c r="AG314" s="67">
        <v>7.2616666666666649E-2</v>
      </c>
      <c r="AH314" s="67">
        <v>4.3541833333333342</v>
      </c>
      <c r="AI314" s="67">
        <v>12.427429999999999</v>
      </c>
      <c r="AJ314" s="66">
        <v>3182</v>
      </c>
      <c r="AK314" s="69">
        <v>108.01619716779634</v>
      </c>
      <c r="AL314" s="69">
        <v>0.29023098213039694</v>
      </c>
      <c r="AM314" s="69">
        <v>1.3933338832974589E-2</v>
      </c>
      <c r="AN314" s="69">
        <v>0.270822501993846</v>
      </c>
      <c r="AO314" s="69">
        <v>0.24116575117588726</v>
      </c>
      <c r="AP314" s="69">
        <v>6.7891055392436714E-2</v>
      </c>
      <c r="AQ314" s="69">
        <v>2.6929025489109422E-2</v>
      </c>
      <c r="AR314" s="69">
        <v>1.0400044208570918E-2</v>
      </c>
      <c r="AS314" s="69">
        <v>5.0854762771560471E-5</v>
      </c>
      <c r="AT314" s="69">
        <v>1.54582005911827E-2</v>
      </c>
      <c r="AU314" s="69">
        <v>1.074062007242737E-3</v>
      </c>
      <c r="AV314" s="69">
        <v>3.0589799216273809E-2</v>
      </c>
      <c r="AW314" s="69">
        <v>2.538188986922223E-2</v>
      </c>
      <c r="AX314" s="69">
        <v>3.6610720118339179E-4</v>
      </c>
      <c r="AY314" s="69">
        <v>1.3771743518532077E-3</v>
      </c>
      <c r="AZ314" s="69">
        <v>9.5249611577933636E-3</v>
      </c>
      <c r="BA314" s="69">
        <v>3.2240541515945159E-2</v>
      </c>
      <c r="BB314" s="69">
        <v>0</v>
      </c>
      <c r="BC314" s="24">
        <v>49</v>
      </c>
      <c r="BD314" s="29">
        <v>43</v>
      </c>
      <c r="BE314" s="30">
        <f t="shared" si="92"/>
        <v>0.98071991825245353</v>
      </c>
      <c r="BF314" s="30">
        <v>0.91602014427657552</v>
      </c>
      <c r="BG314" s="30">
        <f t="shared" si="93"/>
        <v>1.102357541858779</v>
      </c>
      <c r="BH314" s="31">
        <f t="shared" si="94"/>
        <v>82.802100592103685</v>
      </c>
      <c r="BI314" s="32">
        <f t="shared" si="95"/>
        <v>6404.6973181995063</v>
      </c>
      <c r="BJ314" s="33">
        <f t="shared" si="96"/>
        <v>0.95714821011370732</v>
      </c>
      <c r="BK314" s="33">
        <f t="shared" si="97"/>
        <v>0.93869431437819728</v>
      </c>
      <c r="BL314" s="15"/>
    </row>
    <row r="315" spans="1:64" x14ac:dyDescent="0.3">
      <c r="A315" s="34" t="s">
        <v>24</v>
      </c>
      <c r="B315" s="59">
        <v>40631</v>
      </c>
      <c r="C315" s="15"/>
      <c r="D315" s="60">
        <v>0.85</v>
      </c>
      <c r="E315" s="61">
        <v>0.85</v>
      </c>
      <c r="F315" s="62">
        <v>82.7</v>
      </c>
      <c r="G315" s="63">
        <v>82</v>
      </c>
      <c r="H315" s="63">
        <v>687</v>
      </c>
      <c r="I315" s="63">
        <v>92</v>
      </c>
      <c r="J315" s="63">
        <v>5800</v>
      </c>
      <c r="K315" s="63">
        <v>82</v>
      </c>
      <c r="L315" s="63">
        <v>681</v>
      </c>
      <c r="M315" s="63">
        <v>94</v>
      </c>
      <c r="N315" s="63">
        <v>5810</v>
      </c>
      <c r="O315" s="64">
        <f t="shared" si="90"/>
        <v>82</v>
      </c>
      <c r="P315" s="64">
        <f t="shared" si="91"/>
        <v>5810</v>
      </c>
      <c r="Q315" s="65" t="s">
        <v>22</v>
      </c>
      <c r="R315" s="64">
        <v>6</v>
      </c>
      <c r="S315" s="66">
        <v>36189.133333333331</v>
      </c>
      <c r="T315" s="67">
        <v>21.789333333333332</v>
      </c>
      <c r="U315" s="67">
        <v>15.74533333333334</v>
      </c>
      <c r="V315" s="67">
        <v>119.52000000000001</v>
      </c>
      <c r="W315" s="67">
        <v>102.84333333333335</v>
      </c>
      <c r="X315" s="67">
        <v>16.676666666666666</v>
      </c>
      <c r="Y315" s="67">
        <v>3.9609999999999999</v>
      </c>
      <c r="Z315" s="67">
        <v>0.78833333333333322</v>
      </c>
      <c r="AA315" s="67">
        <v>1.6990000000000009E-2</v>
      </c>
      <c r="AB315" s="67">
        <v>1.2196100000000001</v>
      </c>
      <c r="AC315" s="67">
        <v>0.13271666666666668</v>
      </c>
      <c r="AD315" s="67">
        <v>11.484756666666664</v>
      </c>
      <c r="AE315" s="67">
        <v>9.8822900000000011</v>
      </c>
      <c r="AF315" s="68">
        <v>99.958076666666642</v>
      </c>
      <c r="AG315" s="67">
        <v>0.10430333333333333</v>
      </c>
      <c r="AH315" s="67">
        <v>4.3219400000000014</v>
      </c>
      <c r="AI315" s="67">
        <v>12.105603333333335</v>
      </c>
      <c r="AJ315" s="66">
        <v>3183</v>
      </c>
      <c r="AK315" s="69">
        <v>43.342050405476577</v>
      </c>
      <c r="AL315" s="69">
        <v>0.29157046032384948</v>
      </c>
      <c r="AM315" s="69">
        <v>1.1366415543118466E-2</v>
      </c>
      <c r="AN315" s="69">
        <v>0.3536996582847371</v>
      </c>
      <c r="AO315" s="69">
        <v>0.36073042119688631</v>
      </c>
      <c r="AP315" s="69">
        <v>4.3018306715206706E-2</v>
      </c>
      <c r="AQ315" s="69">
        <v>3.1000556168537072E-2</v>
      </c>
      <c r="AR315" s="69">
        <v>4.1196194445383416E-2</v>
      </c>
      <c r="AS315" s="69">
        <v>3.0512857662937322E-5</v>
      </c>
      <c r="AT315" s="69">
        <v>1.7131083867717157E-2</v>
      </c>
      <c r="AU315" s="69">
        <v>1.0550644148772316E-3</v>
      </c>
      <c r="AV315" s="69">
        <v>3.2079896845364164E-2</v>
      </c>
      <c r="AW315" s="69">
        <v>3.3261973213701064E-2</v>
      </c>
      <c r="AX315" s="69">
        <v>3.9713051214584037E-4</v>
      </c>
      <c r="AY315" s="69">
        <v>5.492407507631334E-3</v>
      </c>
      <c r="AZ315" s="69">
        <v>3.8077597721965779E-3</v>
      </c>
      <c r="BA315" s="69">
        <v>3.3818791790377861E-2</v>
      </c>
      <c r="BB315" s="69">
        <v>0</v>
      </c>
      <c r="BC315" s="24">
        <v>50</v>
      </c>
      <c r="BD315" s="29">
        <v>44</v>
      </c>
      <c r="BE315" s="30">
        <f t="shared" si="92"/>
        <v>0.98264792642720811</v>
      </c>
      <c r="BF315" s="30">
        <v>0.91602014427657552</v>
      </c>
      <c r="BG315" s="30">
        <f t="shared" si="93"/>
        <v>1.1012755684306836</v>
      </c>
      <c r="BH315" s="31">
        <f t="shared" si="94"/>
        <v>82.720829616735685</v>
      </c>
      <c r="BI315" s="32">
        <f t="shared" si="95"/>
        <v>6398.4110525822716</v>
      </c>
      <c r="BJ315" s="33">
        <f t="shared" si="96"/>
        <v>0.95660179020200342</v>
      </c>
      <c r="BK315" s="33">
        <f t="shared" si="97"/>
        <v>0.94000276555855378</v>
      </c>
      <c r="BL315" s="15"/>
    </row>
    <row r="316" spans="1:64" x14ac:dyDescent="0.3">
      <c r="A316" s="34" t="s">
        <v>24</v>
      </c>
      <c r="B316" s="59">
        <v>40631</v>
      </c>
      <c r="C316" s="15">
        <v>52200.000000000007</v>
      </c>
      <c r="D316" s="60">
        <v>1</v>
      </c>
      <c r="E316" s="61">
        <v>1</v>
      </c>
      <c r="F316" s="62">
        <v>88.5</v>
      </c>
      <c r="G316" s="63">
        <v>85.5</v>
      </c>
      <c r="H316" s="63">
        <v>719</v>
      </c>
      <c r="I316" s="63">
        <v>95</v>
      </c>
      <c r="J316" s="63">
        <v>6580</v>
      </c>
      <c r="K316" s="63">
        <v>86</v>
      </c>
      <c r="L316" s="63">
        <v>718</v>
      </c>
      <c r="M316" s="63">
        <v>95</v>
      </c>
      <c r="N316" s="63">
        <v>6580</v>
      </c>
      <c r="O316" s="64">
        <f t="shared" si="90"/>
        <v>86</v>
      </c>
      <c r="P316" s="64">
        <f t="shared" si="91"/>
        <v>6580</v>
      </c>
      <c r="Q316" s="65" t="s">
        <v>17</v>
      </c>
      <c r="R316" s="64">
        <v>6</v>
      </c>
      <c r="S316" s="66">
        <v>38688.466666666667</v>
      </c>
      <c r="T316" s="67">
        <v>21.200666666666667</v>
      </c>
      <c r="U316" s="67">
        <v>15.376999999999999</v>
      </c>
      <c r="V316" s="67">
        <v>143.80666666666664</v>
      </c>
      <c r="W316" s="67">
        <v>125.32666666666665</v>
      </c>
      <c r="X316" s="67">
        <v>18.480000000000004</v>
      </c>
      <c r="Y316" s="67">
        <v>3.6423333333333336</v>
      </c>
      <c r="Z316" s="67">
        <v>0.65533333333333321</v>
      </c>
      <c r="AA316" s="67">
        <v>1.8146666666666665E-2</v>
      </c>
      <c r="AB316" s="67">
        <v>1.1094899999999996</v>
      </c>
      <c r="AC316" s="67">
        <v>0.11437333333333337</v>
      </c>
      <c r="AD316" s="67">
        <v>12.948820000000003</v>
      </c>
      <c r="AE316" s="67">
        <v>11.284789999999997</v>
      </c>
      <c r="AF316" s="68">
        <v>99.962506666666684</v>
      </c>
      <c r="AG316" s="67">
        <v>8.1243333333333306E-2</v>
      </c>
      <c r="AH316" s="67">
        <v>4.541806666666667</v>
      </c>
      <c r="AI316" s="67">
        <v>13.64878666666667</v>
      </c>
      <c r="AJ316" s="66">
        <v>3181</v>
      </c>
      <c r="AK316" s="69">
        <v>146.43410506591121</v>
      </c>
      <c r="AL316" s="69">
        <v>0.35705629164378555</v>
      </c>
      <c r="AM316" s="69">
        <v>1.5569643319725181E-2</v>
      </c>
      <c r="AN316" s="69">
        <v>1.2883920300147533</v>
      </c>
      <c r="AO316" s="69">
        <v>1.2080001522428847</v>
      </c>
      <c r="AP316" s="69">
        <v>9.2475532644754999E-2</v>
      </c>
      <c r="AQ316" s="69">
        <v>2.0288154065914894E-2</v>
      </c>
      <c r="AR316" s="69">
        <v>1.0080138659874628E-2</v>
      </c>
      <c r="AS316" s="69">
        <v>6.2881022482985264E-5</v>
      </c>
      <c r="AT316" s="69">
        <v>1.6137733678427777E-2</v>
      </c>
      <c r="AU316" s="69">
        <v>1.0119742852577772E-3</v>
      </c>
      <c r="AV316" s="69">
        <v>7.5329443801532808E-2</v>
      </c>
      <c r="AW316" s="69">
        <v>7.2660103125490413E-2</v>
      </c>
      <c r="AX316" s="69">
        <v>3.4132938216085632E-4</v>
      </c>
      <c r="AY316" s="69">
        <v>1.3642437170609341E-3</v>
      </c>
      <c r="AZ316" s="69">
        <v>1.2881072276348134E-2</v>
      </c>
      <c r="BA316" s="69">
        <v>7.9402300554413052E-2</v>
      </c>
      <c r="BB316" s="69">
        <v>0</v>
      </c>
      <c r="BC316" s="24">
        <v>50</v>
      </c>
      <c r="BD316" s="29">
        <v>43</v>
      </c>
      <c r="BE316" s="30">
        <f t="shared" si="92"/>
        <v>0.98264792642720811</v>
      </c>
      <c r="BF316" s="30">
        <v>0.91602014427657552</v>
      </c>
      <c r="BG316" s="30">
        <f t="shared" si="93"/>
        <v>1.1012755684306836</v>
      </c>
      <c r="BH316" s="31">
        <f t="shared" si="94"/>
        <v>86.75599203706426</v>
      </c>
      <c r="BI316" s="32">
        <f t="shared" si="95"/>
        <v>7246.3932402738983</v>
      </c>
      <c r="BJ316" s="33">
        <f t="shared" si="96"/>
        <v>0.98429813135074851</v>
      </c>
      <c r="BK316" s="33">
        <f t="shared" si="97"/>
        <v>0.96721851775798873</v>
      </c>
      <c r="BL316" s="15"/>
    </row>
    <row r="317" spans="1:64" x14ac:dyDescent="0.3">
      <c r="A317" s="34" t="s">
        <v>24</v>
      </c>
      <c r="B317" s="59">
        <v>40631</v>
      </c>
      <c r="C317" s="15">
        <v>52320.000000000007</v>
      </c>
      <c r="D317" s="60">
        <v>7.0000000000000007E-2</v>
      </c>
      <c r="E317" s="61">
        <v>7.0000000000000007E-2</v>
      </c>
      <c r="F317" s="62">
        <v>25</v>
      </c>
      <c r="G317" s="63">
        <v>25</v>
      </c>
      <c r="H317" s="63">
        <v>432</v>
      </c>
      <c r="I317" s="63">
        <v>62</v>
      </c>
      <c r="J317" s="63">
        <v>796</v>
      </c>
      <c r="K317" s="63">
        <v>25</v>
      </c>
      <c r="L317" s="63">
        <v>419</v>
      </c>
      <c r="M317" s="63">
        <v>63</v>
      </c>
      <c r="N317" s="63">
        <v>794</v>
      </c>
      <c r="O317" s="64">
        <f t="shared" si="90"/>
        <v>25</v>
      </c>
      <c r="P317" s="64">
        <f t="shared" si="91"/>
        <v>794</v>
      </c>
      <c r="Q317" s="65" t="s">
        <v>17</v>
      </c>
      <c r="R317" s="64">
        <v>6</v>
      </c>
      <c r="S317" s="66">
        <v>20600.666666666668</v>
      </c>
      <c r="T317" s="67">
        <v>578.86000000000013</v>
      </c>
      <c r="U317" s="67">
        <v>17.829333333333331</v>
      </c>
      <c r="V317" s="67">
        <v>16.086333333333332</v>
      </c>
      <c r="W317" s="67">
        <v>1.1453333333333335</v>
      </c>
      <c r="X317" s="67">
        <v>14.940999999999995</v>
      </c>
      <c r="Y317" s="67">
        <v>119.75300000000001</v>
      </c>
      <c r="Z317" s="67">
        <v>0.112</v>
      </c>
      <c r="AA317" s="67">
        <v>1.0000000000000002E-2</v>
      </c>
      <c r="AB317" s="67">
        <v>55.439373333333336</v>
      </c>
      <c r="AC317" s="67">
        <v>6.7694066666666668</v>
      </c>
      <c r="AD317" s="67">
        <v>2.6072666666666673</v>
      </c>
      <c r="AE317" s="67">
        <v>0.18559999999999993</v>
      </c>
      <c r="AF317" s="68">
        <v>98.020686666666691</v>
      </c>
      <c r="AG317" s="67">
        <v>2.4986666666666657E-2</v>
      </c>
      <c r="AH317" s="67">
        <v>2.9657</v>
      </c>
      <c r="AI317" s="67">
        <v>2.7482133333333323</v>
      </c>
      <c r="AJ317" s="66">
        <v>3099.3</v>
      </c>
      <c r="AK317" s="69">
        <v>157.94266382915461</v>
      </c>
      <c r="AL317" s="69">
        <v>11.526959104930169</v>
      </c>
      <c r="AM317" s="69">
        <v>2.0998084203801077E-2</v>
      </c>
      <c r="AN317" s="69">
        <v>0.1585817168515786</v>
      </c>
      <c r="AO317" s="69">
        <v>4.5008300639284404E-2</v>
      </c>
      <c r="AP317" s="69">
        <v>0.11436028970787424</v>
      </c>
      <c r="AQ317" s="69">
        <v>2.599684529932015</v>
      </c>
      <c r="AR317" s="69">
        <v>7.143842296595068E-3</v>
      </c>
      <c r="AS317" s="69">
        <v>8.7098834071138015E-5</v>
      </c>
      <c r="AT317" s="69">
        <v>1.4577593074902131</v>
      </c>
      <c r="AU317" s="69">
        <v>0.18450783542525651</v>
      </c>
      <c r="AV317" s="69">
        <v>1.2485808035479759E-2</v>
      </c>
      <c r="AW317" s="69">
        <v>6.2069482756465545E-3</v>
      </c>
      <c r="AX317" s="69">
        <v>5.1520553202569833E-2</v>
      </c>
      <c r="AY317" s="69">
        <v>1.6525285397573754E-3</v>
      </c>
      <c r="AZ317" s="69">
        <v>1.3586732879718613E-2</v>
      </c>
      <c r="BA317" s="69">
        <v>1.3151733420124609E-2</v>
      </c>
      <c r="BB317" s="69">
        <v>2.4233063763202773</v>
      </c>
      <c r="BC317" s="24">
        <v>51</v>
      </c>
      <c r="BD317" s="29">
        <v>44</v>
      </c>
      <c r="BE317" s="30">
        <f t="shared" si="92"/>
        <v>0.9845759346019628</v>
      </c>
      <c r="BF317" s="30">
        <v>0.91602014427657552</v>
      </c>
      <c r="BG317" s="30">
        <f t="shared" si="93"/>
        <v>1.1001967746601096</v>
      </c>
      <c r="BH317" s="31">
        <f t="shared" si="94"/>
        <v>25.195060206419416</v>
      </c>
      <c r="BI317" s="32">
        <f t="shared" si="95"/>
        <v>873.55623908012694</v>
      </c>
      <c r="BJ317" s="33">
        <f t="shared" si="96"/>
        <v>0.60568976444929223</v>
      </c>
      <c r="BK317" s="33">
        <f t="shared" si="97"/>
        <v>0.59634756591150462</v>
      </c>
      <c r="BL317" s="15"/>
    </row>
    <row r="318" spans="1:64" x14ac:dyDescent="0.3">
      <c r="A318" s="34" t="s">
        <v>24</v>
      </c>
      <c r="B318" s="59">
        <v>40631</v>
      </c>
      <c r="C318" s="15">
        <v>53100</v>
      </c>
      <c r="D318" s="60">
        <v>7.0000000000000007E-2</v>
      </c>
      <c r="E318" s="61">
        <v>7.0000000000000007E-2</v>
      </c>
      <c r="F318" s="62">
        <v>25</v>
      </c>
      <c r="G318" s="63">
        <v>25</v>
      </c>
      <c r="H318" s="63">
        <v>427</v>
      </c>
      <c r="I318" s="63">
        <v>62</v>
      </c>
      <c r="J318" s="63">
        <v>875</v>
      </c>
      <c r="K318" s="63">
        <v>25</v>
      </c>
      <c r="L318" s="63">
        <v>434</v>
      </c>
      <c r="M318" s="63">
        <v>63</v>
      </c>
      <c r="N318" s="63">
        <v>861</v>
      </c>
      <c r="O318" s="64">
        <f t="shared" si="90"/>
        <v>25</v>
      </c>
      <c r="P318" s="64">
        <f t="shared" si="91"/>
        <v>861</v>
      </c>
      <c r="Q318" s="65" t="s">
        <v>22</v>
      </c>
      <c r="R318" s="64">
        <v>6</v>
      </c>
      <c r="S318" s="66">
        <v>21650.533333333333</v>
      </c>
      <c r="T318" s="67">
        <v>624.32466666666664</v>
      </c>
      <c r="U318" s="67">
        <v>17.676000000000005</v>
      </c>
      <c r="V318" s="67">
        <v>16.082333333333331</v>
      </c>
      <c r="W318" s="67">
        <v>1.0909999999999997</v>
      </c>
      <c r="X318" s="67">
        <v>14.991333333333332</v>
      </c>
      <c r="Y318" s="67">
        <v>147.99666666666661</v>
      </c>
      <c r="Z318" s="67">
        <v>7.7666666666666676E-2</v>
      </c>
      <c r="AA318" s="67">
        <v>1.0516666666666671E-2</v>
      </c>
      <c r="AB318" s="67">
        <v>56.742586666666675</v>
      </c>
      <c r="AC318" s="67">
        <v>7.9471133333333333</v>
      </c>
      <c r="AD318" s="67">
        <v>2.4765133333333327</v>
      </c>
      <c r="AE318" s="67">
        <v>0.16800000000000004</v>
      </c>
      <c r="AF318" s="68">
        <v>97.87230000000001</v>
      </c>
      <c r="AG318" s="67">
        <v>1.6459999999999999E-2</v>
      </c>
      <c r="AH318" s="67">
        <v>3.0620233333333338</v>
      </c>
      <c r="AI318" s="67">
        <v>2.6103900000000007</v>
      </c>
      <c r="AJ318" s="66">
        <v>3091.7</v>
      </c>
      <c r="AK318" s="69">
        <v>27.793243204664524</v>
      </c>
      <c r="AL318" s="69">
        <v>1.2722142883491727</v>
      </c>
      <c r="AM318" s="69">
        <v>4.9827287912234076E-3</v>
      </c>
      <c r="AN318" s="69">
        <v>5.2501778842332321E-2</v>
      </c>
      <c r="AO318" s="69">
        <v>2.39755622709228E-2</v>
      </c>
      <c r="AP318" s="69">
        <v>7.5827996528137515E-2</v>
      </c>
      <c r="AQ318" s="69">
        <v>0.94782267123159891</v>
      </c>
      <c r="AR318" s="69">
        <v>8.9763418297029995E-3</v>
      </c>
      <c r="AS318" s="69">
        <v>3.7904902178944935E-5</v>
      </c>
      <c r="AT318" s="69">
        <v>9.3124476331166703E-2</v>
      </c>
      <c r="AU318" s="69">
        <v>5.6855210741898921E-2</v>
      </c>
      <c r="AV318" s="69">
        <v>9.3438430155290252E-3</v>
      </c>
      <c r="AW318" s="69">
        <v>3.6677532350341477E-3</v>
      </c>
      <c r="AX318" s="69">
        <v>6.8479042855053808E-3</v>
      </c>
      <c r="AY318" s="69">
        <v>1.9143018894986054E-3</v>
      </c>
      <c r="AZ318" s="69">
        <v>2.6359168179713667E-3</v>
      </c>
      <c r="BA318" s="69">
        <v>9.8483448635658527E-3</v>
      </c>
      <c r="BB318" s="69">
        <v>0.46609159969939901</v>
      </c>
      <c r="BC318" s="24">
        <v>53</v>
      </c>
      <c r="BD318" s="29">
        <v>45</v>
      </c>
      <c r="BE318" s="30">
        <f t="shared" si="92"/>
        <v>0.98843195095147229</v>
      </c>
      <c r="BF318" s="30">
        <v>0.91602014427657552</v>
      </c>
      <c r="BG318" s="30">
        <f t="shared" si="93"/>
        <v>1.0980486640245397</v>
      </c>
      <c r="BH318" s="31">
        <f t="shared" si="94"/>
        <v>25.145867391061497</v>
      </c>
      <c r="BI318" s="32">
        <f t="shared" si="95"/>
        <v>945.41989972512874</v>
      </c>
      <c r="BJ318" s="33">
        <f t="shared" si="96"/>
        <v>0.60535489771217443</v>
      </c>
      <c r="BK318" s="33">
        <f t="shared" si="97"/>
        <v>0.59835212256367354</v>
      </c>
      <c r="BL318" s="15"/>
    </row>
    <row r="319" spans="1:64" x14ac:dyDescent="0.3">
      <c r="A319" s="34" t="s">
        <v>24</v>
      </c>
      <c r="B319" s="59">
        <v>40631</v>
      </c>
      <c r="C319" s="15"/>
      <c r="D319" s="60">
        <v>7.0000000000000007E-2</v>
      </c>
      <c r="E319" s="61">
        <v>7.0000000000000007E-2</v>
      </c>
      <c r="F319" s="62">
        <v>25</v>
      </c>
      <c r="G319" s="63">
        <v>25</v>
      </c>
      <c r="H319" s="63">
        <v>427</v>
      </c>
      <c r="I319" s="63">
        <v>62</v>
      </c>
      <c r="J319" s="63">
        <v>875</v>
      </c>
      <c r="K319" s="63">
        <v>25</v>
      </c>
      <c r="L319" s="63">
        <v>434</v>
      </c>
      <c r="M319" s="63">
        <v>63</v>
      </c>
      <c r="N319" s="63">
        <v>861</v>
      </c>
      <c r="O319" s="64">
        <f t="shared" si="90"/>
        <v>25</v>
      </c>
      <c r="P319" s="64">
        <f t="shared" si="91"/>
        <v>861</v>
      </c>
      <c r="Q319" s="65" t="s">
        <v>22</v>
      </c>
      <c r="R319" s="64">
        <v>8</v>
      </c>
      <c r="S319" s="66">
        <v>20074.933333333334</v>
      </c>
      <c r="T319" s="67">
        <v>653.76066666666668</v>
      </c>
      <c r="U319" s="67">
        <v>17.865000000000006</v>
      </c>
      <c r="V319" s="67">
        <v>14.635</v>
      </c>
      <c r="W319" s="67">
        <v>0.88866666666666727</v>
      </c>
      <c r="X319" s="67">
        <v>13.746333333333334</v>
      </c>
      <c r="Y319" s="67">
        <v>190.84133333333335</v>
      </c>
      <c r="Z319" s="67">
        <v>6.2333333333333366E-2</v>
      </c>
      <c r="AA319" s="67">
        <v>9.8233333333333332E-3</v>
      </c>
      <c r="AB319" s="67">
        <v>63.751723333333324</v>
      </c>
      <c r="AC319" s="67">
        <v>10.978029999999997</v>
      </c>
      <c r="AD319" s="67">
        <v>2.4147166666666662</v>
      </c>
      <c r="AE319" s="67">
        <v>0.14663333333333334</v>
      </c>
      <c r="AF319" s="68">
        <v>97.404543333333351</v>
      </c>
      <c r="AG319" s="67">
        <v>1.4143333333333336E-2</v>
      </c>
      <c r="AH319" s="67">
        <v>2.9174766666666669</v>
      </c>
      <c r="AI319" s="67">
        <v>2.5452500000000002</v>
      </c>
      <c r="AJ319" s="66">
        <v>3075.7333333333331</v>
      </c>
      <c r="AK319" s="69">
        <v>146.14020979711441</v>
      </c>
      <c r="AL319" s="69">
        <v>2.9752565039572971</v>
      </c>
      <c r="AM319" s="69">
        <v>1.6347519056735461E-2</v>
      </c>
      <c r="AN319" s="69">
        <v>0.36962935769363203</v>
      </c>
      <c r="AO319" s="69">
        <v>2.5014938065819448E-2</v>
      </c>
      <c r="AP319" s="69">
        <v>0.36133357721497805</v>
      </c>
      <c r="AQ319" s="69">
        <v>4.5260774928473957</v>
      </c>
      <c r="AR319" s="69">
        <v>8.1720015415686562E-3</v>
      </c>
      <c r="AS319" s="69">
        <v>7.7385436272766969E-5</v>
      </c>
      <c r="AT319" s="69">
        <v>0.3547337347094619</v>
      </c>
      <c r="AU319" s="69">
        <v>0.22410342463040878</v>
      </c>
      <c r="AV319" s="69">
        <v>7.2275941928206522E-2</v>
      </c>
      <c r="AW319" s="69">
        <v>4.8449286200452253E-3</v>
      </c>
      <c r="AX319" s="69">
        <v>2.1654539753918265E-2</v>
      </c>
      <c r="AY319" s="69">
        <v>1.8387933324711156E-3</v>
      </c>
      <c r="AZ319" s="69">
        <v>1.3205137018530372E-2</v>
      </c>
      <c r="BA319" s="69">
        <v>7.6178405619692191E-2</v>
      </c>
      <c r="BB319" s="69">
        <v>0.63968382994949202</v>
      </c>
      <c r="BC319" s="24">
        <v>53</v>
      </c>
      <c r="BD319" s="29">
        <v>43</v>
      </c>
      <c r="BE319" s="30">
        <f t="shared" si="92"/>
        <v>0.98843195095147229</v>
      </c>
      <c r="BF319" s="30">
        <v>0.91602014427657552</v>
      </c>
      <c r="BG319" s="30">
        <f t="shared" si="93"/>
        <v>1.0980486640245397</v>
      </c>
      <c r="BH319" s="31">
        <f t="shared" si="94"/>
        <v>25.145867391061497</v>
      </c>
      <c r="BI319" s="32">
        <f t="shared" si="95"/>
        <v>945.41989972512874</v>
      </c>
      <c r="BJ319" s="33">
        <f t="shared" si="96"/>
        <v>0.60535489771217443</v>
      </c>
      <c r="BK319" s="33">
        <f t="shared" si="97"/>
        <v>0.59835212256367354</v>
      </c>
      <c r="BL319" s="15"/>
    </row>
    <row r="320" spans="1:64" x14ac:dyDescent="0.3">
      <c r="A320" s="34" t="s">
        <v>24</v>
      </c>
      <c r="B320" s="59">
        <v>40631</v>
      </c>
      <c r="C320" s="15">
        <v>53340</v>
      </c>
      <c r="D320" s="60">
        <v>0.04</v>
      </c>
      <c r="E320" s="61">
        <v>0.04</v>
      </c>
      <c r="F320" s="62">
        <v>20</v>
      </c>
      <c r="G320" s="63">
        <v>21</v>
      </c>
      <c r="H320" s="63">
        <v>439</v>
      </c>
      <c r="I320" s="63">
        <v>58</v>
      </c>
      <c r="J320" s="63">
        <v>760</v>
      </c>
      <c r="K320" s="63">
        <v>20.5</v>
      </c>
      <c r="L320" s="63">
        <v>453</v>
      </c>
      <c r="M320" s="63">
        <v>58</v>
      </c>
      <c r="N320" s="63">
        <v>734</v>
      </c>
      <c r="O320" s="64">
        <f t="shared" si="90"/>
        <v>20.5</v>
      </c>
      <c r="P320" s="64">
        <f t="shared" si="91"/>
        <v>734</v>
      </c>
      <c r="Q320" s="65" t="s">
        <v>22</v>
      </c>
      <c r="R320" s="64">
        <v>8</v>
      </c>
      <c r="S320" s="66">
        <v>20602.466666666667</v>
      </c>
      <c r="T320" s="67">
        <v>953.77733333333344</v>
      </c>
      <c r="U320" s="67">
        <v>17.751333333333331</v>
      </c>
      <c r="V320" s="67">
        <v>12.843333333333335</v>
      </c>
      <c r="W320" s="67">
        <v>0.69166666666666665</v>
      </c>
      <c r="X320" s="67">
        <v>12.151666666666667</v>
      </c>
      <c r="Y320" s="67">
        <v>320.45033333333339</v>
      </c>
      <c r="Z320" s="67">
        <v>6.8333333333333371E-2</v>
      </c>
      <c r="AA320" s="67">
        <v>1.0286666666666663E-2</v>
      </c>
      <c r="AB320" s="67">
        <v>88.864060000000009</v>
      </c>
      <c r="AC320" s="67">
        <v>17.624726666666664</v>
      </c>
      <c r="AD320" s="67">
        <v>2.0257566666666671</v>
      </c>
      <c r="AE320" s="67">
        <v>0.10911</v>
      </c>
      <c r="AF320" s="68">
        <v>96.149936666666662</v>
      </c>
      <c r="AG320" s="67">
        <v>1.4826666666666667E-2</v>
      </c>
      <c r="AH320" s="67">
        <v>2.9790966666666661</v>
      </c>
      <c r="AI320" s="67">
        <v>2.1352533333333334</v>
      </c>
      <c r="AJ320" s="66">
        <v>3015.7666666666669</v>
      </c>
      <c r="AK320" s="69">
        <v>204.65593217576222</v>
      </c>
      <c r="AL320" s="69">
        <v>8.3644943097132085</v>
      </c>
      <c r="AM320" s="69">
        <v>2.7384029240987724E-2</v>
      </c>
      <c r="AN320" s="69">
        <v>8.9262624272166774E-2</v>
      </c>
      <c r="AO320" s="69">
        <v>1.3666806839763313E-2</v>
      </c>
      <c r="AP320" s="69">
        <v>8.9907359728408159E-2</v>
      </c>
      <c r="AQ320" s="69">
        <v>4.61672408362399</v>
      </c>
      <c r="AR320" s="69">
        <v>7.4663998310284486E-3</v>
      </c>
      <c r="AS320" s="69">
        <v>1.0742546199601575E-4</v>
      </c>
      <c r="AT320" s="69">
        <v>0.88038506175634146</v>
      </c>
      <c r="AU320" s="69">
        <v>0.25787312161363912</v>
      </c>
      <c r="AV320" s="69">
        <v>2.1092990882466522E-2</v>
      </c>
      <c r="AW320" s="69">
        <v>3.1158493611500729E-3</v>
      </c>
      <c r="AX320" s="69">
        <v>2.5831329325310907E-2</v>
      </c>
      <c r="AY320" s="69">
        <v>1.6201177763346104E-3</v>
      </c>
      <c r="AZ320" s="69">
        <v>1.8744148205614024E-2</v>
      </c>
      <c r="BA320" s="69">
        <v>2.2231846268489407E-2</v>
      </c>
      <c r="BB320" s="69">
        <v>1.0063019815944518</v>
      </c>
      <c r="BC320" s="24">
        <v>53</v>
      </c>
      <c r="BD320" s="29">
        <v>43</v>
      </c>
      <c r="BE320" s="30">
        <f t="shared" si="92"/>
        <v>0.98843195095147229</v>
      </c>
      <c r="BF320" s="30">
        <v>0.91602014427657552</v>
      </c>
      <c r="BG320" s="30">
        <f t="shared" si="93"/>
        <v>1.0980486640245397</v>
      </c>
      <c r="BH320" s="31">
        <f t="shared" si="94"/>
        <v>20.619611260670428</v>
      </c>
      <c r="BI320" s="32">
        <f t="shared" si="95"/>
        <v>805.96771939401219</v>
      </c>
      <c r="BJ320" s="33">
        <f t="shared" si="96"/>
        <v>0.5737739404448432</v>
      </c>
      <c r="BK320" s="33">
        <f t="shared" si="97"/>
        <v>0.56713649535901023</v>
      </c>
      <c r="BL320" s="15"/>
    </row>
    <row r="321" spans="1:64" x14ac:dyDescent="0.3">
      <c r="A321" s="34" t="s">
        <v>24</v>
      </c>
      <c r="B321" s="59">
        <v>40631</v>
      </c>
      <c r="C321" s="15">
        <v>53880</v>
      </c>
      <c r="D321" s="60">
        <v>1</v>
      </c>
      <c r="E321" s="61">
        <v>1</v>
      </c>
      <c r="F321" s="62">
        <v>88.5</v>
      </c>
      <c r="G321" s="63">
        <v>85.5</v>
      </c>
      <c r="H321" s="63">
        <v>741</v>
      </c>
      <c r="I321" s="63">
        <v>92</v>
      </c>
      <c r="J321" s="63">
        <v>6560</v>
      </c>
      <c r="K321" s="63">
        <v>86</v>
      </c>
      <c r="L321" s="63">
        <v>738</v>
      </c>
      <c r="M321" s="63">
        <v>92</v>
      </c>
      <c r="N321" s="63">
        <v>6780</v>
      </c>
      <c r="O321" s="64">
        <f t="shared" si="90"/>
        <v>86</v>
      </c>
      <c r="P321" s="64">
        <f t="shared" si="91"/>
        <v>6780</v>
      </c>
      <c r="Q321" s="65" t="s">
        <v>22</v>
      </c>
      <c r="R321" s="64">
        <v>8</v>
      </c>
      <c r="S321" s="66">
        <v>40841.466666666667</v>
      </c>
      <c r="T321" s="67">
        <v>25.67733333333334</v>
      </c>
      <c r="U321" s="67">
        <v>14.999666666666666</v>
      </c>
      <c r="V321" s="67">
        <v>151.76666666666662</v>
      </c>
      <c r="W321" s="67">
        <v>133.14666666666668</v>
      </c>
      <c r="X321" s="67">
        <v>18.619999999999997</v>
      </c>
      <c r="Y321" s="67">
        <v>8.1016666666666683</v>
      </c>
      <c r="Z321" s="67">
        <v>0.58433333333333315</v>
      </c>
      <c r="AA321" s="67">
        <v>1.9140000000000001E-2</v>
      </c>
      <c r="AB321" s="67">
        <v>1.2720966666666667</v>
      </c>
      <c r="AC321" s="67">
        <v>0.24129666666666666</v>
      </c>
      <c r="AD321" s="67">
        <v>12.962786666666668</v>
      </c>
      <c r="AE321" s="67">
        <v>11.372399999999999</v>
      </c>
      <c r="AF321" s="68">
        <v>99.945983333333345</v>
      </c>
      <c r="AG321" s="67">
        <v>6.8710000000000007E-2</v>
      </c>
      <c r="AH321" s="67">
        <v>4.730363333333333</v>
      </c>
      <c r="AI321" s="67">
        <v>13.663523333333336</v>
      </c>
      <c r="AJ321" s="66">
        <v>3179</v>
      </c>
      <c r="AK321" s="69">
        <v>68.290320076197418</v>
      </c>
      <c r="AL321" s="69">
        <v>0.39299849375223489</v>
      </c>
      <c r="AM321" s="69">
        <v>1.033351872284546E-2</v>
      </c>
      <c r="AN321" s="69">
        <v>0.49153758290477179</v>
      </c>
      <c r="AO321" s="69">
        <v>0.47541875067944123</v>
      </c>
      <c r="AP321" s="69">
        <v>8.4690104457979018E-2</v>
      </c>
      <c r="AQ321" s="69">
        <v>0.26736367242634834</v>
      </c>
      <c r="AR321" s="69">
        <v>1.1651056880677463E-2</v>
      </c>
      <c r="AS321" s="69">
        <v>4.9827287912243677E-5</v>
      </c>
      <c r="AT321" s="69">
        <v>1.8500857078624158E-2</v>
      </c>
      <c r="AU321" s="69">
        <v>7.6836810203826491E-3</v>
      </c>
      <c r="AV321" s="69">
        <v>3.0591566714096172E-2</v>
      </c>
      <c r="AW321" s="69">
        <v>2.8514872102720048E-2</v>
      </c>
      <c r="AX321" s="69">
        <v>1.1089240928400035E-3</v>
      </c>
      <c r="AY321" s="69">
        <v>1.38273841244155E-3</v>
      </c>
      <c r="AZ321" s="69">
        <v>5.9656767303109849E-3</v>
      </c>
      <c r="BA321" s="69">
        <v>3.2256479523723208E-2</v>
      </c>
      <c r="BB321" s="69">
        <v>0</v>
      </c>
      <c r="BC321" s="24">
        <v>53</v>
      </c>
      <c r="BD321" s="29">
        <v>43</v>
      </c>
      <c r="BE321" s="30">
        <f t="shared" si="92"/>
        <v>0.98843195095147229</v>
      </c>
      <c r="BF321" s="30">
        <v>0.91602014427657552</v>
      </c>
      <c r="BG321" s="30">
        <f t="shared" si="93"/>
        <v>1.0980486640245397</v>
      </c>
      <c r="BH321" s="31">
        <f t="shared" si="94"/>
        <v>86.50178382525155</v>
      </c>
      <c r="BI321" s="32">
        <f t="shared" si="95"/>
        <v>7444.7699420863792</v>
      </c>
      <c r="BJ321" s="33">
        <f t="shared" si="96"/>
        <v>0.98251777574261245</v>
      </c>
      <c r="BK321" s="33">
        <f t="shared" si="97"/>
        <v>0.97115196192177156</v>
      </c>
      <c r="BL321" s="15"/>
    </row>
    <row r="322" spans="1:64" x14ac:dyDescent="0.3">
      <c r="A322" s="34" t="s">
        <v>24</v>
      </c>
      <c r="B322" s="59">
        <v>40631</v>
      </c>
      <c r="C322" s="15">
        <v>54000</v>
      </c>
      <c r="D322" s="60">
        <v>0.85</v>
      </c>
      <c r="E322" s="61">
        <v>0.85</v>
      </c>
      <c r="F322" s="62">
        <v>82.7</v>
      </c>
      <c r="G322" s="63">
        <v>82</v>
      </c>
      <c r="H322" s="63">
        <v>708</v>
      </c>
      <c r="I322" s="63">
        <v>92</v>
      </c>
      <c r="J322" s="63">
        <v>5820</v>
      </c>
      <c r="K322" s="63">
        <v>82</v>
      </c>
      <c r="L322" s="63">
        <v>706</v>
      </c>
      <c r="M322" s="63">
        <v>93</v>
      </c>
      <c r="N322" s="63">
        <v>5990</v>
      </c>
      <c r="O322" s="64">
        <f t="shared" si="90"/>
        <v>82</v>
      </c>
      <c r="P322" s="64">
        <f t="shared" si="91"/>
        <v>5990</v>
      </c>
      <c r="Q322" s="65" t="s">
        <v>22</v>
      </c>
      <c r="R322" s="64">
        <v>8</v>
      </c>
      <c r="S322" s="66">
        <v>39126.966666666667</v>
      </c>
      <c r="T322" s="67">
        <v>22.51</v>
      </c>
      <c r="U322" s="67">
        <v>15.231666666666671</v>
      </c>
      <c r="V322" s="67">
        <v>132.26666666666668</v>
      </c>
      <c r="W322" s="67">
        <v>115.07666666666663</v>
      </c>
      <c r="X322" s="67">
        <v>17.189999999999994</v>
      </c>
      <c r="Y322" s="67">
        <v>5.5406666666666675</v>
      </c>
      <c r="Z322" s="67">
        <v>0.5226666666666665</v>
      </c>
      <c r="AA322" s="67">
        <v>1.834666666666666E-2</v>
      </c>
      <c r="AB322" s="67">
        <v>1.1645999999999999</v>
      </c>
      <c r="AC322" s="67">
        <v>0.17205999999999999</v>
      </c>
      <c r="AD322" s="67">
        <v>11.779139999999995</v>
      </c>
      <c r="AE322" s="67">
        <v>10.248253333333331</v>
      </c>
      <c r="AF322" s="68">
        <v>99.955436666666699</v>
      </c>
      <c r="AG322" s="67">
        <v>6.408999999999998E-2</v>
      </c>
      <c r="AH322" s="67">
        <v>4.5802100000000001</v>
      </c>
      <c r="AI322" s="67">
        <v>12.415893333333337</v>
      </c>
      <c r="AJ322" s="66">
        <v>3181</v>
      </c>
      <c r="AK322" s="69">
        <v>58.693525069423202</v>
      </c>
      <c r="AL322" s="69">
        <v>0.19367587569877845</v>
      </c>
      <c r="AM322" s="69">
        <v>6.9893186157623105E-3</v>
      </c>
      <c r="AN322" s="69">
        <v>0.28324880415893955</v>
      </c>
      <c r="AO322" s="69">
        <v>0.30135708379598991</v>
      </c>
      <c r="AP322" s="69">
        <v>4.0257789993644343E-2</v>
      </c>
      <c r="AQ322" s="69">
        <v>0.10338856514283487</v>
      </c>
      <c r="AR322" s="69">
        <v>1.0806553992619596E-2</v>
      </c>
      <c r="AS322" s="69">
        <v>5.0741626340492188E-5</v>
      </c>
      <c r="AT322" s="69">
        <v>1.0069345765139402E-2</v>
      </c>
      <c r="AU322" s="69">
        <v>2.9791922071085914E-3</v>
      </c>
      <c r="AV322" s="69">
        <v>1.0870288515664531E-2</v>
      </c>
      <c r="AW322" s="69">
        <v>1.3708887963485756E-2</v>
      </c>
      <c r="AX322" s="69">
        <v>3.5182610647060324E-4</v>
      </c>
      <c r="AY322" s="69">
        <v>1.346092685234334E-3</v>
      </c>
      <c r="AZ322" s="69">
        <v>5.1412698015581848E-3</v>
      </c>
      <c r="BA322" s="69">
        <v>1.1469447671316092E-2</v>
      </c>
      <c r="BB322" s="69">
        <v>0</v>
      </c>
      <c r="BC322" s="24">
        <v>53</v>
      </c>
      <c r="BD322" s="29">
        <v>43</v>
      </c>
      <c r="BE322" s="30">
        <f t="shared" si="92"/>
        <v>0.98843195095147229</v>
      </c>
      <c r="BF322" s="30">
        <v>0.91602014427657552</v>
      </c>
      <c r="BG322" s="30">
        <f t="shared" si="93"/>
        <v>1.0980486640245397</v>
      </c>
      <c r="BH322" s="31">
        <f t="shared" si="94"/>
        <v>82.478445042681713</v>
      </c>
      <c r="BI322" s="32">
        <f t="shared" si="95"/>
        <v>6577.311497506993</v>
      </c>
      <c r="BJ322" s="33">
        <f t="shared" si="96"/>
        <v>0.95497478344756792</v>
      </c>
      <c r="BK322" s="33">
        <f t="shared" si="97"/>
        <v>0.94392758831253931</v>
      </c>
      <c r="BL322" s="15"/>
    </row>
    <row r="323" spans="1:64" x14ac:dyDescent="0.3">
      <c r="A323" s="34" t="s">
        <v>24</v>
      </c>
      <c r="B323" s="59">
        <v>40631</v>
      </c>
      <c r="C323" s="15"/>
      <c r="D323" s="60">
        <v>0.85</v>
      </c>
      <c r="E323" s="61">
        <v>0.85</v>
      </c>
      <c r="F323" s="62">
        <v>82.7</v>
      </c>
      <c r="G323" s="63">
        <v>82</v>
      </c>
      <c r="H323" s="63">
        <v>708</v>
      </c>
      <c r="I323" s="63">
        <v>92</v>
      </c>
      <c r="J323" s="63">
        <v>5820</v>
      </c>
      <c r="K323" s="63">
        <v>82</v>
      </c>
      <c r="L323" s="63">
        <v>706</v>
      </c>
      <c r="M323" s="63">
        <v>93</v>
      </c>
      <c r="N323" s="63">
        <v>5990</v>
      </c>
      <c r="O323" s="64">
        <f t="shared" si="90"/>
        <v>82</v>
      </c>
      <c r="P323" s="64">
        <f t="shared" si="91"/>
        <v>5990</v>
      </c>
      <c r="Q323" s="65" t="s">
        <v>17</v>
      </c>
      <c r="R323" s="64">
        <v>6</v>
      </c>
      <c r="S323" s="66">
        <v>36807.133333333331</v>
      </c>
      <c r="T323" s="67">
        <v>22.100666666666669</v>
      </c>
      <c r="U323" s="67">
        <v>15.573666666666664</v>
      </c>
      <c r="V323" s="67">
        <v>122.81333333333333</v>
      </c>
      <c r="W323" s="67">
        <v>105.86000000000004</v>
      </c>
      <c r="X323" s="67">
        <v>16.95333333333333</v>
      </c>
      <c r="Y323" s="67">
        <v>4.0289999999999999</v>
      </c>
      <c r="Z323" s="67">
        <v>0.4913333333333334</v>
      </c>
      <c r="AA323" s="67">
        <v>1.7263333333333335E-2</v>
      </c>
      <c r="AB323" s="67">
        <v>1.2166133333333335</v>
      </c>
      <c r="AC323" s="67">
        <v>0.13283000000000003</v>
      </c>
      <c r="AD323" s="67">
        <v>11.608120000000001</v>
      </c>
      <c r="AE323" s="67">
        <v>10.005683333333332</v>
      </c>
      <c r="AF323" s="68">
        <v>99.958143333333311</v>
      </c>
      <c r="AG323" s="67">
        <v>6.3950000000000007E-2</v>
      </c>
      <c r="AH323" s="67">
        <v>4.3763966666666665</v>
      </c>
      <c r="AI323" s="67">
        <v>12.235623333333333</v>
      </c>
      <c r="AJ323" s="66">
        <v>3182.3666666666668</v>
      </c>
      <c r="AK323" s="69">
        <v>614.89077994745162</v>
      </c>
      <c r="AL323" s="69">
        <v>0.50387418608429202</v>
      </c>
      <c r="AM323" s="69">
        <v>8.6042625095549705E-2</v>
      </c>
      <c r="AN323" s="69">
        <v>2.3963669820457181</v>
      </c>
      <c r="AO323" s="69">
        <v>2.1387395579050232</v>
      </c>
      <c r="AP323" s="69">
        <v>0.27131014614722665</v>
      </c>
      <c r="AQ323" s="69">
        <v>4.4283568993009267E-2</v>
      </c>
      <c r="AR323" s="69">
        <v>1.4076964145021834E-2</v>
      </c>
      <c r="AS323" s="69">
        <v>2.8221211554594841E-4</v>
      </c>
      <c r="AT323" s="69">
        <v>3.8163059710098951E-2</v>
      </c>
      <c r="AU323" s="69">
        <v>2.7957048337121314E-3</v>
      </c>
      <c r="AV323" s="69">
        <v>0.13292833537223514</v>
      </c>
      <c r="AW323" s="69">
        <v>0.12277169752306404</v>
      </c>
      <c r="AX323" s="69">
        <v>1.1397771510360608E-3</v>
      </c>
      <c r="AY323" s="69">
        <v>1.7254184899661994E-3</v>
      </c>
      <c r="AZ323" s="69">
        <v>5.4149827161397261E-2</v>
      </c>
      <c r="BA323" s="69">
        <v>0.14011871489705555</v>
      </c>
      <c r="BB323" s="69">
        <v>0.49013251785356077</v>
      </c>
      <c r="BC323" s="24">
        <v>53</v>
      </c>
      <c r="BD323" s="29">
        <v>44</v>
      </c>
      <c r="BE323" s="30">
        <f t="shared" si="92"/>
        <v>0.98843195095147229</v>
      </c>
      <c r="BF323" s="30">
        <v>0.91602014427657552</v>
      </c>
      <c r="BG323" s="30">
        <f t="shared" si="93"/>
        <v>1.0980486640245397</v>
      </c>
      <c r="BH323" s="31">
        <f t="shared" si="94"/>
        <v>82.478445042681713</v>
      </c>
      <c r="BI323" s="32">
        <f t="shared" si="95"/>
        <v>6577.311497506993</v>
      </c>
      <c r="BJ323" s="33">
        <f t="shared" si="96"/>
        <v>0.95497478344756792</v>
      </c>
      <c r="BK323" s="33">
        <f t="shared" si="97"/>
        <v>0.94392758831253931</v>
      </c>
      <c r="BL323" s="15"/>
    </row>
    <row r="324" spans="1:64" x14ac:dyDescent="0.3">
      <c r="A324" s="34" t="s">
        <v>24</v>
      </c>
      <c r="B324" s="59">
        <v>40631</v>
      </c>
      <c r="C324" s="15">
        <v>54420.000000000007</v>
      </c>
      <c r="D324" s="60">
        <v>0.65</v>
      </c>
      <c r="E324" s="61">
        <v>0.65</v>
      </c>
      <c r="F324" s="62">
        <v>74.099999999999994</v>
      </c>
      <c r="G324" s="63">
        <v>74</v>
      </c>
      <c r="H324" s="63">
        <v>623</v>
      </c>
      <c r="I324" s="63">
        <v>90</v>
      </c>
      <c r="J324" s="63">
        <v>4450</v>
      </c>
      <c r="K324" s="63">
        <v>74</v>
      </c>
      <c r="L324" s="63">
        <v>598</v>
      </c>
      <c r="M324" s="63">
        <v>90</v>
      </c>
      <c r="N324" s="63">
        <v>4500</v>
      </c>
      <c r="O324" s="64">
        <f t="shared" si="90"/>
        <v>74</v>
      </c>
      <c r="P324" s="64">
        <f t="shared" si="91"/>
        <v>4500</v>
      </c>
      <c r="Q324" s="65" t="s">
        <v>17</v>
      </c>
      <c r="R324" s="64">
        <v>6</v>
      </c>
      <c r="S324" s="66">
        <v>31906.466666666667</v>
      </c>
      <c r="T324" s="67">
        <v>24.338666666666661</v>
      </c>
      <c r="U324" s="67">
        <v>16.285999999999994</v>
      </c>
      <c r="V324" s="67">
        <v>89.62433333333334</v>
      </c>
      <c r="W324" s="67">
        <v>75.678333333333327</v>
      </c>
      <c r="X324" s="67">
        <v>13.946</v>
      </c>
      <c r="Y324" s="67">
        <v>3.4806666666666661</v>
      </c>
      <c r="Z324" s="67">
        <v>0.36966666666666653</v>
      </c>
      <c r="AA324" s="67">
        <v>1.4983333333333338E-2</v>
      </c>
      <c r="AB324" s="67">
        <v>1.5469166666666667</v>
      </c>
      <c r="AC324" s="67">
        <v>0.13190333333333337</v>
      </c>
      <c r="AD324" s="67">
        <v>9.7393933333333305</v>
      </c>
      <c r="AE324" s="67">
        <v>8.2238566666666699</v>
      </c>
      <c r="AF324" s="68">
        <v>99.950470000000024</v>
      </c>
      <c r="AG324" s="67">
        <v>5.5309999999999991E-2</v>
      </c>
      <c r="AH324" s="67">
        <v>3.9430733333333348</v>
      </c>
      <c r="AI324" s="67">
        <v>10.26587</v>
      </c>
      <c r="AJ324" s="66">
        <v>3186</v>
      </c>
      <c r="AK324" s="69">
        <v>127.64896188877489</v>
      </c>
      <c r="AL324" s="69">
        <v>0.35404785701600122</v>
      </c>
      <c r="AM324" s="69">
        <v>1.428768459318995E-2</v>
      </c>
      <c r="AN324" s="69">
        <v>0.87360798962772801</v>
      </c>
      <c r="AO324" s="69">
        <v>0.85067552602283691</v>
      </c>
      <c r="AP324" s="69">
        <v>3.8110547006090852E-2</v>
      </c>
      <c r="AQ324" s="69">
        <v>2.5721765013355852E-2</v>
      </c>
      <c r="AR324" s="69">
        <v>1.0333518722845695E-2</v>
      </c>
      <c r="AS324" s="69">
        <v>6.477192523656047E-5</v>
      </c>
      <c r="AT324" s="69">
        <v>2.7673105122599385E-2</v>
      </c>
      <c r="AU324" s="69">
        <v>1.4674592947026522E-3</v>
      </c>
      <c r="AV324" s="69">
        <v>6.0284434620151033E-2</v>
      </c>
      <c r="AW324" s="69">
        <v>6.2885263244526132E-2</v>
      </c>
      <c r="AX324" s="69">
        <v>7.7644192890670893E-4</v>
      </c>
      <c r="AY324" s="69">
        <v>1.5905648530393657E-3</v>
      </c>
      <c r="AZ324" s="69">
        <v>1.1320348883783379E-2</v>
      </c>
      <c r="BA324" s="69">
        <v>6.3547609901065033E-2</v>
      </c>
      <c r="BB324" s="69">
        <v>0</v>
      </c>
      <c r="BC324" s="24">
        <v>53</v>
      </c>
      <c r="BD324" s="29">
        <v>44</v>
      </c>
      <c r="BE324" s="30">
        <f t="shared" si="92"/>
        <v>0.98843195095147229</v>
      </c>
      <c r="BF324" s="30">
        <v>0.91602014427657552</v>
      </c>
      <c r="BG324" s="30">
        <f t="shared" si="93"/>
        <v>1.0980486640245397</v>
      </c>
      <c r="BH324" s="31">
        <f t="shared" si="94"/>
        <v>74.431767477542039</v>
      </c>
      <c r="BI324" s="32">
        <f t="shared" si="95"/>
        <v>4941.2189881104287</v>
      </c>
      <c r="BJ324" s="33">
        <f t="shared" si="96"/>
        <v>0.90299045693608437</v>
      </c>
      <c r="BK324" s="33">
        <f t="shared" si="97"/>
        <v>0.89254461903989535</v>
      </c>
      <c r="BL324" s="15"/>
    </row>
    <row r="325" spans="1:64" x14ac:dyDescent="0.3">
      <c r="A325" s="34" t="s">
        <v>24</v>
      </c>
      <c r="B325" s="59">
        <v>40631</v>
      </c>
      <c r="C325" s="15"/>
      <c r="D325" s="60">
        <v>0.65</v>
      </c>
      <c r="E325" s="61">
        <v>0.65</v>
      </c>
      <c r="F325" s="62">
        <v>74.099999999999994</v>
      </c>
      <c r="G325" s="63">
        <v>74</v>
      </c>
      <c r="H325" s="63">
        <v>623</v>
      </c>
      <c r="I325" s="63">
        <v>90</v>
      </c>
      <c r="J325" s="63">
        <v>4450</v>
      </c>
      <c r="K325" s="63">
        <v>74</v>
      </c>
      <c r="L325" s="63">
        <v>598</v>
      </c>
      <c r="M325" s="63">
        <v>90</v>
      </c>
      <c r="N325" s="63">
        <v>4500</v>
      </c>
      <c r="O325" s="64">
        <f t="shared" si="90"/>
        <v>74</v>
      </c>
      <c r="P325" s="64">
        <f t="shared" si="91"/>
        <v>4500</v>
      </c>
      <c r="Q325" s="65" t="s">
        <v>22</v>
      </c>
      <c r="R325" s="64">
        <v>6</v>
      </c>
      <c r="S325" s="66">
        <v>32515.466666666667</v>
      </c>
      <c r="T325" s="67">
        <v>21.910000000000007</v>
      </c>
      <c r="U325" s="67">
        <v>16.195666666666668</v>
      </c>
      <c r="V325" s="67">
        <v>90.710000000000008</v>
      </c>
      <c r="W325" s="67">
        <v>77.389666666666685</v>
      </c>
      <c r="X325" s="67">
        <v>13.320333333333332</v>
      </c>
      <c r="Y325" s="67">
        <v>3.1646666666666667</v>
      </c>
      <c r="Z325" s="67">
        <v>0.36899999999999988</v>
      </c>
      <c r="AA325" s="67">
        <v>1.528E-2</v>
      </c>
      <c r="AB325" s="67">
        <v>1.3663300000000003</v>
      </c>
      <c r="AC325" s="67">
        <v>0.11774</v>
      </c>
      <c r="AD325" s="67">
        <v>9.6775699999999976</v>
      </c>
      <c r="AE325" s="67">
        <v>8.2564599999999988</v>
      </c>
      <c r="AF325" s="68">
        <v>99.956133333333355</v>
      </c>
      <c r="AG325" s="67">
        <v>5.4213333333333329E-2</v>
      </c>
      <c r="AH325" s="67">
        <v>3.9969799999999998</v>
      </c>
      <c r="AI325" s="67">
        <v>10.200716666666667</v>
      </c>
      <c r="AJ325" s="66">
        <v>3186</v>
      </c>
      <c r="AK325" s="69">
        <v>121.92188944752424</v>
      </c>
      <c r="AL325" s="69">
        <v>0.24532877307053408</v>
      </c>
      <c r="AM325" s="69">
        <v>1.3047217521658253E-2</v>
      </c>
      <c r="AN325" s="69">
        <v>0.28244010655907914</v>
      </c>
      <c r="AO325" s="69">
        <v>0.2670074690074179</v>
      </c>
      <c r="AP325" s="69">
        <v>7.4346965401203766E-2</v>
      </c>
      <c r="AQ325" s="69">
        <v>1.6344003083137559E-2</v>
      </c>
      <c r="AR325" s="69">
        <v>9.2288901712558914E-3</v>
      </c>
      <c r="AS325" s="69">
        <v>7.1438422965950651E-5</v>
      </c>
      <c r="AT325" s="69">
        <v>1.561045516135989E-2</v>
      </c>
      <c r="AU325" s="69">
        <v>8.156233072383009E-4</v>
      </c>
      <c r="AV325" s="69">
        <v>2.299320964230895E-2</v>
      </c>
      <c r="AW325" s="69">
        <v>2.0582543658359445E-2</v>
      </c>
      <c r="AX325" s="69">
        <v>4.188105763353271E-4</v>
      </c>
      <c r="AY325" s="69">
        <v>1.416828253124059E-3</v>
      </c>
      <c r="AZ325" s="69">
        <v>1.083211699626118E-2</v>
      </c>
      <c r="BA325" s="69">
        <v>2.423820130081554E-2</v>
      </c>
      <c r="BB325" s="69">
        <v>0</v>
      </c>
      <c r="BC325" s="24">
        <v>53</v>
      </c>
      <c r="BD325" s="29">
        <v>44</v>
      </c>
      <c r="BE325" s="30">
        <f t="shared" si="92"/>
        <v>0.98843195095147229</v>
      </c>
      <c r="BF325" s="30">
        <v>0.91602014427657552</v>
      </c>
      <c r="BG325" s="30">
        <f t="shared" si="93"/>
        <v>1.0980486640245397</v>
      </c>
      <c r="BH325" s="31">
        <f t="shared" si="94"/>
        <v>74.431767477542039</v>
      </c>
      <c r="BI325" s="32">
        <f t="shared" si="95"/>
        <v>4941.2189881104287</v>
      </c>
      <c r="BJ325" s="33">
        <f t="shared" si="96"/>
        <v>0.90299045693608437</v>
      </c>
      <c r="BK325" s="33">
        <f t="shared" si="97"/>
        <v>0.89254461903989535</v>
      </c>
      <c r="BL325" s="15"/>
    </row>
    <row r="326" spans="1:64" x14ac:dyDescent="0.3">
      <c r="A326" s="34" t="s">
        <v>24</v>
      </c>
      <c r="B326" s="59">
        <v>40631</v>
      </c>
      <c r="C326" s="15"/>
      <c r="D326" s="60">
        <v>0.65</v>
      </c>
      <c r="E326" s="61">
        <v>0.65</v>
      </c>
      <c r="F326" s="62">
        <v>74.099999999999994</v>
      </c>
      <c r="G326" s="63">
        <v>74</v>
      </c>
      <c r="H326" s="63">
        <v>623</v>
      </c>
      <c r="I326" s="63">
        <v>90</v>
      </c>
      <c r="J326" s="63">
        <v>4450</v>
      </c>
      <c r="K326" s="63">
        <v>74</v>
      </c>
      <c r="L326" s="63">
        <v>598</v>
      </c>
      <c r="M326" s="63">
        <v>90</v>
      </c>
      <c r="N326" s="63">
        <v>4500</v>
      </c>
      <c r="O326" s="64">
        <f t="shared" si="90"/>
        <v>74</v>
      </c>
      <c r="P326" s="64">
        <f t="shared" si="91"/>
        <v>4500</v>
      </c>
      <c r="Q326" s="65" t="s">
        <v>22</v>
      </c>
      <c r="R326" s="64">
        <v>8</v>
      </c>
      <c r="S326" s="66">
        <v>35313.066666666666</v>
      </c>
      <c r="T326" s="67">
        <v>21.973999999999997</v>
      </c>
      <c r="U326" s="67">
        <v>15.792999999999996</v>
      </c>
      <c r="V326" s="67">
        <v>99.134333333333331</v>
      </c>
      <c r="W326" s="67">
        <v>84.669999999999987</v>
      </c>
      <c r="X326" s="67">
        <v>14.464333333333332</v>
      </c>
      <c r="Y326" s="67">
        <v>2.8850000000000007</v>
      </c>
      <c r="Z326" s="67">
        <v>0.39466666666666678</v>
      </c>
      <c r="AA326" s="67">
        <v>1.6593333333333335E-2</v>
      </c>
      <c r="AB326" s="67">
        <v>1.2608033333333333</v>
      </c>
      <c r="AC326" s="67">
        <v>9.9010000000000015E-2</v>
      </c>
      <c r="AD326" s="67">
        <v>9.7565333333333317</v>
      </c>
      <c r="AE326" s="67">
        <v>8.3329900000000006</v>
      </c>
      <c r="AF326" s="68">
        <v>99.960480000000032</v>
      </c>
      <c r="AG326" s="67">
        <v>5.3496666666666651E-2</v>
      </c>
      <c r="AH326" s="67">
        <v>4.2447466666666669</v>
      </c>
      <c r="AI326" s="67">
        <v>10.283943333333333</v>
      </c>
      <c r="AJ326" s="66">
        <v>3183.7</v>
      </c>
      <c r="AK326" s="69">
        <v>36.559760557533451</v>
      </c>
      <c r="AL326" s="69">
        <v>0.25080009899374867</v>
      </c>
      <c r="AM326" s="69">
        <v>1.4656997857914451E-2</v>
      </c>
      <c r="AN326" s="69">
        <v>1.5399522682572855</v>
      </c>
      <c r="AO326" s="69">
        <v>1.4187561332097616</v>
      </c>
      <c r="AP326" s="69">
        <v>0.12212721838824289</v>
      </c>
      <c r="AQ326" s="69">
        <v>2.0967955847287428E-2</v>
      </c>
      <c r="AR326" s="69">
        <v>9.7320421124325578E-3</v>
      </c>
      <c r="AS326" s="69">
        <v>2.5370813170246084E-5</v>
      </c>
      <c r="AT326" s="69">
        <v>1.3918766377494262E-2</v>
      </c>
      <c r="AU326" s="69">
        <v>7.7252385299631638E-4</v>
      </c>
      <c r="AV326" s="69">
        <v>0.14744699183873977</v>
      </c>
      <c r="AW326" s="69">
        <v>0.13613820145919137</v>
      </c>
      <c r="AX326" s="69">
        <v>3.1337979601590843E-4</v>
      </c>
      <c r="AY326" s="69">
        <v>1.3102996059952334E-3</v>
      </c>
      <c r="AZ326" s="69">
        <v>3.2460834048533027E-3</v>
      </c>
      <c r="BA326" s="69">
        <v>0.1554066094616183</v>
      </c>
      <c r="BB326" s="69">
        <v>0.46609159969939901</v>
      </c>
      <c r="BC326" s="24">
        <v>53</v>
      </c>
      <c r="BD326" s="29">
        <v>44</v>
      </c>
      <c r="BE326" s="30">
        <f t="shared" si="92"/>
        <v>0.98843195095147229</v>
      </c>
      <c r="BF326" s="30">
        <v>0.91602014427657552</v>
      </c>
      <c r="BG326" s="30">
        <f t="shared" si="93"/>
        <v>1.0980486640245397</v>
      </c>
      <c r="BH326" s="31">
        <f t="shared" si="94"/>
        <v>74.431767477542039</v>
      </c>
      <c r="BI326" s="32">
        <f t="shared" si="95"/>
        <v>4941.2189881104287</v>
      </c>
      <c r="BJ326" s="33">
        <f t="shared" si="96"/>
        <v>0.90299045693608437</v>
      </c>
      <c r="BK326" s="33">
        <f t="shared" si="97"/>
        <v>0.89254461903989535</v>
      </c>
      <c r="BL326" s="15"/>
    </row>
    <row r="327" spans="1:64" x14ac:dyDescent="0.3">
      <c r="A327" s="34" t="s">
        <v>24</v>
      </c>
      <c r="B327" s="59">
        <v>40631</v>
      </c>
      <c r="C327" s="15">
        <v>54840</v>
      </c>
      <c r="D327" s="60">
        <v>0.3</v>
      </c>
      <c r="E327" s="61">
        <v>0.3</v>
      </c>
      <c r="F327" s="62">
        <v>52.5</v>
      </c>
      <c r="G327" s="63">
        <v>52</v>
      </c>
      <c r="H327" s="63">
        <v>486</v>
      </c>
      <c r="I327" s="63">
        <v>82</v>
      </c>
      <c r="J327" s="63">
        <v>2225</v>
      </c>
      <c r="K327" s="63">
        <v>52</v>
      </c>
      <c r="L327" s="63">
        <v>463</v>
      </c>
      <c r="M327" s="63">
        <v>82</v>
      </c>
      <c r="N327" s="63">
        <v>2145</v>
      </c>
      <c r="O327" s="64">
        <f t="shared" si="90"/>
        <v>52</v>
      </c>
      <c r="P327" s="64">
        <f t="shared" si="91"/>
        <v>2145</v>
      </c>
      <c r="Q327" s="65" t="s">
        <v>22</v>
      </c>
      <c r="R327" s="64">
        <v>8</v>
      </c>
      <c r="S327" s="66">
        <v>23834.266666666666</v>
      </c>
      <c r="T327" s="67">
        <v>88.096000000000018</v>
      </c>
      <c r="U327" s="67">
        <v>17.397666666666666</v>
      </c>
      <c r="V327" s="67">
        <v>39.533666666666669</v>
      </c>
      <c r="W327" s="67">
        <v>29.341666666666672</v>
      </c>
      <c r="X327" s="67">
        <v>10.191999999999998</v>
      </c>
      <c r="Y327" s="67">
        <v>5.1483333333333352</v>
      </c>
      <c r="Z327" s="67">
        <v>0.17399999999999999</v>
      </c>
      <c r="AA327" s="67">
        <v>1.1249999999999994E-2</v>
      </c>
      <c r="AB327" s="67">
        <v>7.4980400000000014</v>
      </c>
      <c r="AC327" s="67">
        <v>0.25933666666666666</v>
      </c>
      <c r="AD327" s="67">
        <v>5.71061</v>
      </c>
      <c r="AE327" s="67">
        <v>4.2383800000000003</v>
      </c>
      <c r="AF327" s="68">
        <v>99.797926666666655</v>
      </c>
      <c r="AG327" s="67">
        <v>3.4596666666666692E-2</v>
      </c>
      <c r="AH327" s="67">
        <v>3.2257633333333335</v>
      </c>
      <c r="AI327" s="67">
        <v>6.0193099999999991</v>
      </c>
      <c r="AJ327" s="66">
        <v>3187</v>
      </c>
      <c r="AK327" s="69">
        <v>82.898331306110848</v>
      </c>
      <c r="AL327" s="69">
        <v>0.58296270655915772</v>
      </c>
      <c r="AM327" s="69">
        <v>1.1651056880677789E-2</v>
      </c>
      <c r="AN327" s="69">
        <v>0.13855120635205315</v>
      </c>
      <c r="AO327" s="69">
        <v>0.12526064779114571</v>
      </c>
      <c r="AP327" s="69">
        <v>2.5515377378330501E-2</v>
      </c>
      <c r="AQ327" s="69">
        <v>3.4649310420896959E-2</v>
      </c>
      <c r="AR327" s="69">
        <v>9.6846839622300451E-3</v>
      </c>
      <c r="AS327" s="69">
        <v>5.0854762771560464E-5</v>
      </c>
      <c r="AT327" s="69">
        <v>5.7981272838736449E-2</v>
      </c>
      <c r="AU327" s="69">
        <v>2.400500426754926E-3</v>
      </c>
      <c r="AV327" s="69">
        <v>1.0902083002486429E-2</v>
      </c>
      <c r="AW327" s="69">
        <v>1.1134333357248796E-2</v>
      </c>
      <c r="AX327" s="69">
        <v>1.4357344229810021E-3</v>
      </c>
      <c r="AY327" s="69">
        <v>1.923266498171407E-3</v>
      </c>
      <c r="AZ327" s="69">
        <v>7.4833370452848927E-3</v>
      </c>
      <c r="BA327" s="69">
        <v>1.1500445268741154E-2</v>
      </c>
      <c r="BB327" s="69">
        <v>0</v>
      </c>
      <c r="BC327" s="24">
        <v>55</v>
      </c>
      <c r="BD327" s="29">
        <v>44</v>
      </c>
      <c r="BE327" s="30">
        <f t="shared" si="92"/>
        <v>0.99228796730098157</v>
      </c>
      <c r="BF327" s="30">
        <v>0.91602014427657552</v>
      </c>
      <c r="BG327" s="30">
        <f t="shared" si="93"/>
        <v>1.0959130868741855</v>
      </c>
      <c r="BH327" s="31">
        <f t="shared" si="94"/>
        <v>52.201680125560088</v>
      </c>
      <c r="BI327" s="32">
        <f t="shared" si="95"/>
        <v>2350.733571345128</v>
      </c>
      <c r="BJ327" s="33">
        <f t="shared" si="96"/>
        <v>0.77162002338612701</v>
      </c>
      <c r="BK327" s="33">
        <f t="shared" si="97"/>
        <v>0.76566926453455586</v>
      </c>
      <c r="BL327" s="15"/>
    </row>
    <row r="328" spans="1:64" x14ac:dyDescent="0.3">
      <c r="A328" s="34" t="s">
        <v>24</v>
      </c>
      <c r="B328" s="59">
        <v>40631</v>
      </c>
      <c r="C328" s="15">
        <v>55200.000000000007</v>
      </c>
      <c r="D328" s="60">
        <v>0.3</v>
      </c>
      <c r="E328" s="61">
        <v>0.3</v>
      </c>
      <c r="F328" s="62">
        <v>52.5</v>
      </c>
      <c r="G328" s="63">
        <v>52</v>
      </c>
      <c r="H328" s="63">
        <v>487</v>
      </c>
      <c r="I328" s="63">
        <v>82</v>
      </c>
      <c r="J328" s="63">
        <v>2200</v>
      </c>
      <c r="K328" s="63">
        <v>52.5</v>
      </c>
      <c r="L328" s="63">
        <v>477</v>
      </c>
      <c r="M328" s="63">
        <v>82</v>
      </c>
      <c r="N328" s="63">
        <v>2260</v>
      </c>
      <c r="O328" s="64">
        <f t="shared" si="90"/>
        <v>52.5</v>
      </c>
      <c r="P328" s="64">
        <f t="shared" si="91"/>
        <v>2260</v>
      </c>
      <c r="Q328" s="65" t="s">
        <v>17</v>
      </c>
      <c r="R328" s="64">
        <v>8</v>
      </c>
      <c r="S328" s="66">
        <v>24357.5</v>
      </c>
      <c r="T328" s="67">
        <v>82.496000000000024</v>
      </c>
      <c r="U328" s="67">
        <v>17.325999999999997</v>
      </c>
      <c r="V328" s="67">
        <v>40.847999999999999</v>
      </c>
      <c r="W328" s="67">
        <v>30.708666666666669</v>
      </c>
      <c r="X328" s="67">
        <v>10.139333333333331</v>
      </c>
      <c r="Y328" s="67">
        <v>5.1430000000000007</v>
      </c>
      <c r="Z328" s="67">
        <v>0.17299999999999999</v>
      </c>
      <c r="AA328" s="67">
        <v>1.1473333333333337E-2</v>
      </c>
      <c r="AB328" s="67">
        <v>6.8708666666666662</v>
      </c>
      <c r="AC328" s="67">
        <v>0.25363999999999998</v>
      </c>
      <c r="AD328" s="67">
        <v>5.7766733333333322</v>
      </c>
      <c r="AE328" s="67">
        <v>4.3427733333333327</v>
      </c>
      <c r="AF328" s="68">
        <v>99.813233333333301</v>
      </c>
      <c r="AG328" s="67">
        <v>3.3683333333333336E-2</v>
      </c>
      <c r="AH328" s="67">
        <v>3.2724499999999996</v>
      </c>
      <c r="AI328" s="67">
        <v>6.08894</v>
      </c>
      <c r="AJ328" s="66">
        <v>3187.2333333333331</v>
      </c>
      <c r="AK328" s="69">
        <v>88.945450155970747</v>
      </c>
      <c r="AL328" s="69">
        <v>1.5332039925445085</v>
      </c>
      <c r="AM328" s="69">
        <v>1.8118384642924406E-2</v>
      </c>
      <c r="AN328" s="69">
        <v>0.33876448944668097</v>
      </c>
      <c r="AO328" s="69">
        <v>0.32627187027580717</v>
      </c>
      <c r="AP328" s="69">
        <v>2.3034207445529531E-2</v>
      </c>
      <c r="AQ328" s="69">
        <v>0.15733009445328502</v>
      </c>
      <c r="AR328" s="69">
        <v>7.9437678890978414E-3</v>
      </c>
      <c r="AS328" s="69">
        <v>5.2083045976218468E-5</v>
      </c>
      <c r="AT328" s="69">
        <v>0.13356937841659633</v>
      </c>
      <c r="AU328" s="69">
        <v>7.9992499648404575E-3</v>
      </c>
      <c r="AV328" s="69">
        <v>4.7501839770783622E-2</v>
      </c>
      <c r="AW328" s="69">
        <v>4.45273641811363E-2</v>
      </c>
      <c r="AX328" s="69">
        <v>3.9124322916541119E-3</v>
      </c>
      <c r="AY328" s="69">
        <v>1.5905070398077974E-3</v>
      </c>
      <c r="AZ328" s="69">
        <v>8.0017993666080395E-3</v>
      </c>
      <c r="BA328" s="69">
        <v>5.0065912417601055E-2</v>
      </c>
      <c r="BB328" s="69">
        <v>0.43018306715207638</v>
      </c>
      <c r="BC328" s="24">
        <v>54</v>
      </c>
      <c r="BD328" s="29">
        <v>44</v>
      </c>
      <c r="BE328" s="30">
        <f t="shared" si="92"/>
        <v>0.99035995912622687</v>
      </c>
      <c r="BF328" s="30">
        <v>0.91602014427657552</v>
      </c>
      <c r="BG328" s="30">
        <f t="shared" si="93"/>
        <v>1.0969793163905359</v>
      </c>
      <c r="BH328" s="31">
        <f t="shared" si="94"/>
        <v>52.754895462595087</v>
      </c>
      <c r="BI328" s="32">
        <f t="shared" si="95"/>
        <v>2479.1732550426113</v>
      </c>
      <c r="BJ328" s="33">
        <f t="shared" si="96"/>
        <v>0.77481397200752322</v>
      </c>
      <c r="BK328" s="33">
        <f t="shared" si="97"/>
        <v>0.7673447336478002</v>
      </c>
      <c r="BL328" s="15"/>
    </row>
    <row r="329" spans="1:64" x14ac:dyDescent="0.3">
      <c r="A329" s="34" t="s">
        <v>24</v>
      </c>
      <c r="B329" s="59">
        <v>40631</v>
      </c>
      <c r="C329" s="15"/>
      <c r="D329" s="60">
        <v>0.3</v>
      </c>
      <c r="E329" s="61">
        <v>0.3</v>
      </c>
      <c r="F329" s="62">
        <v>52.5</v>
      </c>
      <c r="G329" s="63">
        <v>52</v>
      </c>
      <c r="H329" s="63">
        <v>487</v>
      </c>
      <c r="I329" s="63">
        <v>82</v>
      </c>
      <c r="J329" s="63">
        <v>2200</v>
      </c>
      <c r="K329" s="63">
        <v>52.5</v>
      </c>
      <c r="L329" s="63">
        <v>477</v>
      </c>
      <c r="M329" s="63">
        <v>82</v>
      </c>
      <c r="N329" s="63">
        <v>2260</v>
      </c>
      <c r="O329" s="64">
        <f t="shared" si="90"/>
        <v>52.5</v>
      </c>
      <c r="P329" s="64">
        <f t="shared" si="91"/>
        <v>2260</v>
      </c>
      <c r="Q329" s="65" t="s">
        <v>17</v>
      </c>
      <c r="R329" s="64">
        <v>6</v>
      </c>
      <c r="S329" s="66">
        <v>25446.933333333334</v>
      </c>
      <c r="T329" s="67">
        <v>78.572000000000017</v>
      </c>
      <c r="U329" s="67">
        <v>17.163000000000007</v>
      </c>
      <c r="V329" s="67">
        <v>44.212000000000003</v>
      </c>
      <c r="W329" s="67">
        <v>33.844333333333331</v>
      </c>
      <c r="X329" s="67">
        <v>10.367666666666668</v>
      </c>
      <c r="Y329" s="67">
        <v>4.155333333333334</v>
      </c>
      <c r="Z329" s="67">
        <v>0.18366666666666667</v>
      </c>
      <c r="AA329" s="67">
        <v>1.2000000000000005E-2</v>
      </c>
      <c r="AB329" s="67">
        <v>6.2624299999999993</v>
      </c>
      <c r="AC329" s="67">
        <v>0.1963</v>
      </c>
      <c r="AD329" s="67">
        <v>5.9894533333333344</v>
      </c>
      <c r="AE329" s="67">
        <v>4.5849166666666674</v>
      </c>
      <c r="AF329" s="68">
        <v>99.833253333333332</v>
      </c>
      <c r="AG329" s="67">
        <v>3.4256666666666651E-2</v>
      </c>
      <c r="AH329" s="67">
        <v>3.3702766666666673</v>
      </c>
      <c r="AI329" s="67">
        <v>6.3132133333333336</v>
      </c>
      <c r="AJ329" s="66">
        <v>3186.9666666666667</v>
      </c>
      <c r="AK329" s="69">
        <v>19.574672820524182</v>
      </c>
      <c r="AL329" s="69">
        <v>0.62129120275457506</v>
      </c>
      <c r="AM329" s="69">
        <v>8.3666002653413132E-3</v>
      </c>
      <c r="AN329" s="69">
        <v>0.19090347804855298</v>
      </c>
      <c r="AO329" s="69">
        <v>0.2401103673437805</v>
      </c>
      <c r="AP329" s="69">
        <v>5.3863386152525672E-2</v>
      </c>
      <c r="AQ329" s="69">
        <v>7.2527442289484517E-2</v>
      </c>
      <c r="AR329" s="69">
        <v>1.0333518722845681E-2</v>
      </c>
      <c r="AS329" s="69">
        <v>5.2931370507034704E-18</v>
      </c>
      <c r="AT329" s="69">
        <v>5.3601866604142359E-2</v>
      </c>
      <c r="AU329" s="69">
        <v>3.532606735093449E-3</v>
      </c>
      <c r="AV329" s="69">
        <v>2.2166310774085374E-2</v>
      </c>
      <c r="AW329" s="69">
        <v>2.9579886961306635E-2</v>
      </c>
      <c r="AX329" s="69">
        <v>1.5397566608754902E-3</v>
      </c>
      <c r="AY329" s="69">
        <v>1.9317105754036857E-3</v>
      </c>
      <c r="AZ329" s="69">
        <v>1.7284003633683742E-3</v>
      </c>
      <c r="BA329" s="69">
        <v>2.3377719031728465E-2</v>
      </c>
      <c r="BB329" s="69">
        <v>0.1825741858350553</v>
      </c>
      <c r="BC329" s="24">
        <v>54</v>
      </c>
      <c r="BD329" s="29">
        <v>44</v>
      </c>
      <c r="BE329" s="30">
        <f t="shared" si="92"/>
        <v>0.99035995912622687</v>
      </c>
      <c r="BF329" s="30">
        <v>0.91602014427657552</v>
      </c>
      <c r="BG329" s="30">
        <f t="shared" si="93"/>
        <v>1.0969793163905359</v>
      </c>
      <c r="BH329" s="31">
        <f t="shared" si="94"/>
        <v>52.754895462595087</v>
      </c>
      <c r="BI329" s="32">
        <f t="shared" si="95"/>
        <v>2479.1732550426113</v>
      </c>
      <c r="BJ329" s="33">
        <f t="shared" si="96"/>
        <v>0.77481397200752322</v>
      </c>
      <c r="BK329" s="33">
        <f t="shared" si="97"/>
        <v>0.7673447336478002</v>
      </c>
      <c r="BL329" s="15"/>
    </row>
    <row r="330" spans="1:64" x14ac:dyDescent="0.3">
      <c r="A330" s="34" t="s">
        <v>24</v>
      </c>
      <c r="B330" s="59">
        <v>40631</v>
      </c>
      <c r="C330" s="15"/>
      <c r="D330" s="60">
        <v>0.3</v>
      </c>
      <c r="E330" s="61">
        <v>0.3</v>
      </c>
      <c r="F330" s="62">
        <v>52.5</v>
      </c>
      <c r="G330" s="63">
        <v>52</v>
      </c>
      <c r="H330" s="63">
        <v>487</v>
      </c>
      <c r="I330" s="63">
        <v>82</v>
      </c>
      <c r="J330" s="63">
        <v>2200</v>
      </c>
      <c r="K330" s="63">
        <v>52.5</v>
      </c>
      <c r="L330" s="63">
        <v>477</v>
      </c>
      <c r="M330" s="63">
        <v>82</v>
      </c>
      <c r="N330" s="63">
        <v>2260</v>
      </c>
      <c r="O330" s="64">
        <f t="shared" si="90"/>
        <v>52.5</v>
      </c>
      <c r="P330" s="64">
        <f t="shared" si="91"/>
        <v>2260</v>
      </c>
      <c r="Q330" s="65" t="s">
        <v>22</v>
      </c>
      <c r="R330" s="64">
        <v>6</v>
      </c>
      <c r="S330" s="66">
        <v>25141.666666666668</v>
      </c>
      <c r="T330" s="67">
        <v>72.217333333333329</v>
      </c>
      <c r="U330" s="67">
        <v>17.211666666666666</v>
      </c>
      <c r="V330" s="67">
        <v>43.204999999999991</v>
      </c>
      <c r="W330" s="67">
        <v>33.303000000000004</v>
      </c>
      <c r="X330" s="67">
        <v>9.9019999999999957</v>
      </c>
      <c r="Y330" s="67">
        <v>3.3959999999999999</v>
      </c>
      <c r="Z330" s="67">
        <v>0.18366666666666667</v>
      </c>
      <c r="AA330" s="67">
        <v>1.1849999999999992E-2</v>
      </c>
      <c r="AB330" s="67">
        <v>5.8281766666666659</v>
      </c>
      <c r="AC330" s="67">
        <v>0.16239666666666666</v>
      </c>
      <c r="AD330" s="67">
        <v>5.9247733333333326</v>
      </c>
      <c r="AE330" s="67">
        <v>4.5668933333333319</v>
      </c>
      <c r="AF330" s="68">
        <v>99.8468533333333</v>
      </c>
      <c r="AG330" s="67">
        <v>3.4673333333333348E-2</v>
      </c>
      <c r="AH330" s="67">
        <v>3.3423233333333333</v>
      </c>
      <c r="AI330" s="67">
        <v>6.2450466666666671</v>
      </c>
      <c r="AJ330" s="66">
        <v>3188</v>
      </c>
      <c r="AK330" s="69">
        <v>28.128195860074239</v>
      </c>
      <c r="AL330" s="69">
        <v>0.51086764149556363</v>
      </c>
      <c r="AM330" s="69">
        <v>5.9209349991671458E-3</v>
      </c>
      <c r="AN330" s="69">
        <v>0.10040435489936965</v>
      </c>
      <c r="AO330" s="69">
        <v>7.1878729288558957E-2</v>
      </c>
      <c r="AP330" s="69">
        <v>4.0462839486500826E-2</v>
      </c>
      <c r="AQ330" s="69">
        <v>2.1270020994428995E-2</v>
      </c>
      <c r="AR330" s="69">
        <v>1.0333518722845681E-2</v>
      </c>
      <c r="AS330" s="69">
        <v>5.0854762771561345E-5</v>
      </c>
      <c r="AT330" s="69">
        <v>4.7104825752733649E-2</v>
      </c>
      <c r="AU330" s="69">
        <v>1.0848433331459735E-3</v>
      </c>
      <c r="AV330" s="69">
        <v>8.3557509963284073E-3</v>
      </c>
      <c r="AW330" s="69">
        <v>6.7047555605284012E-3</v>
      </c>
      <c r="AX330" s="69">
        <v>1.1349413879247899E-3</v>
      </c>
      <c r="AY330" s="69">
        <v>1.9356783241831904E-3</v>
      </c>
      <c r="AZ330" s="69">
        <v>2.4895205650241415E-3</v>
      </c>
      <c r="BA330" s="69">
        <v>8.8143587140660038E-3</v>
      </c>
      <c r="BB330" s="69">
        <v>0</v>
      </c>
      <c r="BC330" s="24">
        <v>54</v>
      </c>
      <c r="BD330" s="29">
        <v>43</v>
      </c>
      <c r="BE330" s="30">
        <f t="shared" si="92"/>
        <v>0.99035995912622687</v>
      </c>
      <c r="BF330" s="30">
        <v>0.91602014427657552</v>
      </c>
      <c r="BG330" s="30">
        <f t="shared" si="93"/>
        <v>1.0969793163905359</v>
      </c>
      <c r="BH330" s="31">
        <f t="shared" si="94"/>
        <v>52.754895462595087</v>
      </c>
      <c r="BI330" s="32">
        <f t="shared" si="95"/>
        <v>2479.1732550426113</v>
      </c>
      <c r="BJ330" s="33">
        <f t="shared" si="96"/>
        <v>0.77481397200752322</v>
      </c>
      <c r="BK330" s="33">
        <f t="shared" si="97"/>
        <v>0.7673447336478002</v>
      </c>
      <c r="BL330" s="15"/>
    </row>
    <row r="331" spans="1:64" x14ac:dyDescent="0.3">
      <c r="A331" s="34" t="s">
        <v>24</v>
      </c>
      <c r="B331" s="59">
        <v>40631</v>
      </c>
      <c r="C331" s="15">
        <v>55560.000000000007</v>
      </c>
      <c r="D331" s="60">
        <v>7.0000000000000007E-2</v>
      </c>
      <c r="E331" s="61">
        <v>7.0000000000000007E-2</v>
      </c>
      <c r="F331" s="62">
        <v>25</v>
      </c>
      <c r="G331" s="63"/>
      <c r="H331" s="63"/>
      <c r="I331" s="63"/>
      <c r="J331" s="63"/>
      <c r="K331" s="63">
        <v>24.5</v>
      </c>
      <c r="L331" s="63">
        <v>448</v>
      </c>
      <c r="M331" s="63">
        <v>62</v>
      </c>
      <c r="N331" s="63">
        <v>854</v>
      </c>
      <c r="O331" s="64">
        <f t="shared" si="90"/>
        <v>24.5</v>
      </c>
      <c r="P331" s="64">
        <f t="shared" si="91"/>
        <v>854</v>
      </c>
      <c r="Q331" s="65" t="s">
        <v>22</v>
      </c>
      <c r="R331" s="64">
        <v>6</v>
      </c>
      <c r="S331" s="66">
        <v>22234.799999999999</v>
      </c>
      <c r="T331" s="67">
        <v>646.19533333333345</v>
      </c>
      <c r="U331" s="67">
        <v>17.542666666666673</v>
      </c>
      <c r="V331" s="67">
        <v>16.186666666666667</v>
      </c>
      <c r="W331" s="67">
        <v>1.1606666666666672</v>
      </c>
      <c r="X331" s="67">
        <v>15.026000000000003</v>
      </c>
      <c r="Y331" s="67">
        <v>140.97333333333336</v>
      </c>
      <c r="Z331" s="67">
        <v>4.9333333333333354E-2</v>
      </c>
      <c r="AA331" s="67">
        <v>1.0799999999999997E-2</v>
      </c>
      <c r="AB331" s="67">
        <v>57.181190000000008</v>
      </c>
      <c r="AC331" s="67">
        <v>7.374480000000001</v>
      </c>
      <c r="AD331" s="67">
        <v>2.4282066666666671</v>
      </c>
      <c r="AE331" s="67">
        <v>0.17412666666666662</v>
      </c>
      <c r="AF331" s="68">
        <v>97.91925999999998</v>
      </c>
      <c r="AG331" s="67">
        <v>1.0186666666666665E-2</v>
      </c>
      <c r="AH331" s="67">
        <v>3.1175500000000005</v>
      </c>
      <c r="AI331" s="67">
        <v>2.5594733333333326</v>
      </c>
      <c r="AJ331" s="66">
        <v>3091.3666666666668</v>
      </c>
      <c r="AK331" s="69">
        <v>10.943113090506868</v>
      </c>
      <c r="AL331" s="69">
        <v>1.3344835842634306</v>
      </c>
      <c r="AM331" s="69">
        <v>5.8329228098570312E-3</v>
      </c>
      <c r="AN331" s="69">
        <v>1.9884725264649156E-2</v>
      </c>
      <c r="AO331" s="69">
        <v>3.1724387805112858E-2</v>
      </c>
      <c r="AP331" s="69">
        <v>3.1905031491643442E-2</v>
      </c>
      <c r="AQ331" s="69">
        <v>1.5415673469063156</v>
      </c>
      <c r="AR331" s="69">
        <v>8.2768198679466099E-3</v>
      </c>
      <c r="AS331" s="69">
        <v>3.5287580338023136E-18</v>
      </c>
      <c r="AT331" s="69">
        <v>0.12693537956853068</v>
      </c>
      <c r="AU331" s="69">
        <v>8.1245797344889681E-2</v>
      </c>
      <c r="AV331" s="69">
        <v>3.0073396805188226E-3</v>
      </c>
      <c r="AW331" s="69">
        <v>4.758798264219679E-3</v>
      </c>
      <c r="AX331" s="69">
        <v>8.5828055858275312E-3</v>
      </c>
      <c r="AY331" s="69">
        <v>1.7030871225884002E-3</v>
      </c>
      <c r="AZ331" s="69">
        <v>1.0132739698280196E-3</v>
      </c>
      <c r="BA331" s="69">
        <v>3.1605252000624869E-3</v>
      </c>
      <c r="BB331" s="69">
        <v>0.49013251785356077</v>
      </c>
      <c r="BC331" s="24">
        <v>53</v>
      </c>
      <c r="BD331" s="29">
        <v>43</v>
      </c>
      <c r="BE331" s="30">
        <f t="shared" si="92"/>
        <v>0.98843195095147229</v>
      </c>
      <c r="BF331" s="30">
        <v>0.91602014427657552</v>
      </c>
      <c r="BG331" s="30">
        <f t="shared" si="93"/>
        <v>1.0980486640245397</v>
      </c>
      <c r="BH331" s="31">
        <f t="shared" si="94"/>
        <v>24.642950043240269</v>
      </c>
      <c r="BI331" s="32">
        <f t="shared" si="95"/>
        <v>937.73355907695691</v>
      </c>
      <c r="BJ331" s="33">
        <f t="shared" si="96"/>
        <v>0.60192155226615796</v>
      </c>
      <c r="BK331" s="33">
        <f t="shared" si="97"/>
        <v>0.59495849422617708</v>
      </c>
      <c r="BL331" s="15"/>
    </row>
    <row r="332" spans="1:64" x14ac:dyDescent="0.3">
      <c r="A332" s="34" t="s">
        <v>24</v>
      </c>
      <c r="B332" s="59">
        <v>40631</v>
      </c>
      <c r="C332" s="15"/>
      <c r="D332" s="60">
        <v>7.0000000000000007E-2</v>
      </c>
      <c r="E332" s="61">
        <v>7.0000000000000007E-2</v>
      </c>
      <c r="F332" s="62">
        <v>25</v>
      </c>
      <c r="G332" s="63"/>
      <c r="H332" s="63"/>
      <c r="I332" s="63"/>
      <c r="J332" s="63"/>
      <c r="K332" s="63">
        <v>24.5</v>
      </c>
      <c r="L332" s="63">
        <v>448</v>
      </c>
      <c r="M332" s="63">
        <v>62</v>
      </c>
      <c r="N332" s="63">
        <v>854</v>
      </c>
      <c r="O332" s="64">
        <f t="shared" si="90"/>
        <v>24.5</v>
      </c>
      <c r="P332" s="64">
        <f t="shared" si="91"/>
        <v>854</v>
      </c>
      <c r="Q332" s="65" t="s">
        <v>17</v>
      </c>
      <c r="R332" s="64">
        <v>8</v>
      </c>
      <c r="S332" s="66">
        <v>18310.333333333332</v>
      </c>
      <c r="T332" s="67">
        <v>619.33000000000004</v>
      </c>
      <c r="U332" s="67">
        <v>18.091333333333335</v>
      </c>
      <c r="V332" s="67">
        <v>13.286999999999997</v>
      </c>
      <c r="W332" s="67">
        <v>0.84166666666666645</v>
      </c>
      <c r="X332" s="67">
        <v>12.44533333333333</v>
      </c>
      <c r="Y332" s="67">
        <v>183.86666666666662</v>
      </c>
      <c r="Z332" s="67">
        <v>4.3333333333333349E-2</v>
      </c>
      <c r="AA332" s="67">
        <v>8.9766666666666658E-3</v>
      </c>
      <c r="AB332" s="67">
        <v>66.195490000000007</v>
      </c>
      <c r="AC332" s="67">
        <v>11.574840000000002</v>
      </c>
      <c r="AD332" s="67">
        <v>2.3985866666666666</v>
      </c>
      <c r="AE332" s="67">
        <v>0.15193000000000004</v>
      </c>
      <c r="AF332" s="68">
        <v>97.287456666666671</v>
      </c>
      <c r="AG332" s="67">
        <v>1.0763333333333338E-2</v>
      </c>
      <c r="AH332" s="67">
        <v>2.7546333333333335</v>
      </c>
      <c r="AI332" s="67">
        <v>2.5282533333333328</v>
      </c>
      <c r="AJ332" s="66">
        <v>3074.9666666666667</v>
      </c>
      <c r="AK332" s="69">
        <v>58.999318133415414</v>
      </c>
      <c r="AL332" s="69">
        <v>5.100246782393131</v>
      </c>
      <c r="AM332" s="69">
        <v>7.7607915226148225E-3</v>
      </c>
      <c r="AN332" s="69">
        <v>2.1679483388678925E-2</v>
      </c>
      <c r="AO332" s="69">
        <v>1.9490640252984602E-2</v>
      </c>
      <c r="AP332" s="69">
        <v>3.6458132183353205E-2</v>
      </c>
      <c r="AQ332" s="69">
        <v>3.5739935485500109</v>
      </c>
      <c r="AR332" s="69">
        <v>7.5809804357889476E-3</v>
      </c>
      <c r="AS332" s="69">
        <v>4.3018306715207371E-5</v>
      </c>
      <c r="AT332" s="69">
        <v>0.44857769046050611</v>
      </c>
      <c r="AU332" s="69">
        <v>0.25092886009291493</v>
      </c>
      <c r="AV332" s="69">
        <v>7.7940177472006471E-3</v>
      </c>
      <c r="AW332" s="69">
        <v>3.3537575426933306E-3</v>
      </c>
      <c r="AX332" s="69">
        <v>2.2611039161302922E-2</v>
      </c>
      <c r="AY332" s="69">
        <v>1.8867017989499339E-3</v>
      </c>
      <c r="AZ332" s="69">
        <v>5.9227983445230298E-3</v>
      </c>
      <c r="BA332" s="69">
        <v>8.2160789932295662E-3</v>
      </c>
      <c r="BB332" s="69">
        <v>0.71839540228413812</v>
      </c>
      <c r="BC332" s="24">
        <v>53</v>
      </c>
      <c r="BD332" s="29">
        <v>43</v>
      </c>
      <c r="BE332" s="30">
        <f t="shared" si="92"/>
        <v>0.98843195095147229</v>
      </c>
      <c r="BF332" s="30">
        <v>0.91602014427657552</v>
      </c>
      <c r="BG332" s="30">
        <f t="shared" si="93"/>
        <v>1.0980486640245397</v>
      </c>
      <c r="BH332" s="31">
        <f t="shared" si="94"/>
        <v>24.642950043240269</v>
      </c>
      <c r="BI332" s="32">
        <f t="shared" si="95"/>
        <v>937.73355907695691</v>
      </c>
      <c r="BJ332" s="33">
        <f t="shared" si="96"/>
        <v>0.60192155226615796</v>
      </c>
      <c r="BK332" s="33">
        <f t="shared" si="97"/>
        <v>0.59495849422617708</v>
      </c>
      <c r="BL332" s="15"/>
    </row>
    <row r="333" spans="1:64" x14ac:dyDescent="0.3">
      <c r="A333" s="34" t="s">
        <v>24</v>
      </c>
      <c r="B333" s="59">
        <v>40631</v>
      </c>
      <c r="C333" s="15"/>
      <c r="D333" s="60">
        <v>7.0000000000000007E-2</v>
      </c>
      <c r="E333" s="61">
        <v>7.0000000000000007E-2</v>
      </c>
      <c r="F333" s="62">
        <v>25</v>
      </c>
      <c r="G333" s="63"/>
      <c r="H333" s="63"/>
      <c r="I333" s="63"/>
      <c r="J333" s="63"/>
      <c r="K333" s="63">
        <v>24.5</v>
      </c>
      <c r="L333" s="63">
        <v>448</v>
      </c>
      <c r="M333" s="63">
        <v>62</v>
      </c>
      <c r="N333" s="63">
        <v>854</v>
      </c>
      <c r="O333" s="64">
        <f t="shared" ref="O333:O364" si="98">IF(R333&lt;&gt;"",IF(R333&lt;1,G333,K333),"")</f>
        <v>24.5</v>
      </c>
      <c r="P333" s="64">
        <f t="shared" ref="P333:P364" si="99">IF(R333&lt;&gt;"",IF(R333&lt;1,J333,N333),"")</f>
        <v>854</v>
      </c>
      <c r="Q333" s="65" t="s">
        <v>22</v>
      </c>
      <c r="R333" s="64">
        <v>8</v>
      </c>
      <c r="S333" s="66">
        <v>21853.433333333334</v>
      </c>
      <c r="T333" s="67">
        <v>657.38533333333316</v>
      </c>
      <c r="U333" s="67">
        <v>17.582666666666668</v>
      </c>
      <c r="V333" s="67">
        <v>15.734666666666669</v>
      </c>
      <c r="W333" s="67">
        <v>1.041666666666667</v>
      </c>
      <c r="X333" s="67">
        <v>14.692999999999994</v>
      </c>
      <c r="Y333" s="67">
        <v>157.86999999999998</v>
      </c>
      <c r="Z333" s="67">
        <v>4.2000000000000016E-2</v>
      </c>
      <c r="AA333" s="67">
        <v>1.0656666666666658E-2</v>
      </c>
      <c r="AB333" s="67">
        <v>59.090706666666655</v>
      </c>
      <c r="AC333" s="67">
        <v>8.3856366666666666</v>
      </c>
      <c r="AD333" s="67">
        <v>2.3968500000000006</v>
      </c>
      <c r="AE333" s="67">
        <v>0.15866999999999998</v>
      </c>
      <c r="AF333" s="68">
        <v>97.773286666666635</v>
      </c>
      <c r="AG333" s="67">
        <v>8.8233333333333323E-3</v>
      </c>
      <c r="AH333" s="67">
        <v>3.0823400000000007</v>
      </c>
      <c r="AI333" s="67">
        <v>2.5264366666666671</v>
      </c>
      <c r="AJ333" s="66">
        <v>3086.2666666666669</v>
      </c>
      <c r="AK333" s="69">
        <v>129.90863721474753</v>
      </c>
      <c r="AL333" s="69">
        <v>2.231263339990865</v>
      </c>
      <c r="AM333" s="69">
        <v>1.8557149999177115E-2</v>
      </c>
      <c r="AN333" s="69">
        <v>4.1083038981482488E-2</v>
      </c>
      <c r="AO333" s="69">
        <v>9.4989412598179279E-3</v>
      </c>
      <c r="AP333" s="69">
        <v>3.6022023914496409E-2</v>
      </c>
      <c r="AQ333" s="69">
        <v>1.7762804997525397</v>
      </c>
      <c r="AR333" s="69">
        <v>7.1438422965949553E-3</v>
      </c>
      <c r="AS333" s="69">
        <v>6.7891055392435828E-5</v>
      </c>
      <c r="AT333" s="69">
        <v>0.29832337919702867</v>
      </c>
      <c r="AU333" s="69">
        <v>8.0465835471713973E-2</v>
      </c>
      <c r="AV333" s="69">
        <v>1.4552585977093208E-2</v>
      </c>
      <c r="AW333" s="69">
        <v>1.0319549575842739E-3</v>
      </c>
      <c r="AX333" s="69">
        <v>1.0637400944336635E-2</v>
      </c>
      <c r="AY333" s="69">
        <v>1.5053200675428221E-3</v>
      </c>
      <c r="AZ333" s="69">
        <v>1.1769879734539227E-2</v>
      </c>
      <c r="BA333" s="69">
        <v>1.5351636626967037E-2</v>
      </c>
      <c r="BB333" s="69">
        <v>0.44977644510880371</v>
      </c>
      <c r="BC333" s="24">
        <v>53</v>
      </c>
      <c r="BD333" s="29">
        <v>43</v>
      </c>
      <c r="BE333" s="30">
        <f t="shared" si="92"/>
        <v>0.98843195095147229</v>
      </c>
      <c r="BF333" s="30">
        <v>0.91602014427657552</v>
      </c>
      <c r="BG333" s="30">
        <f t="shared" si="93"/>
        <v>1.0980486640245397</v>
      </c>
      <c r="BH333" s="31">
        <f t="shared" ref="BH333:BH364" si="100">IF(BC333&lt;&gt;"",O333/SQRT(BE333),"")</f>
        <v>24.642950043240269</v>
      </c>
      <c r="BI333" s="32">
        <f t="shared" ref="BI333:BI364" si="101">IF(BC333&lt;&gt;"",P333*BG333,"")</f>
        <v>937.73355907695691</v>
      </c>
      <c r="BJ333" s="33">
        <f t="shared" si="96"/>
        <v>0.60192155226615796</v>
      </c>
      <c r="BK333" s="33">
        <f t="shared" si="97"/>
        <v>0.59495849422617708</v>
      </c>
      <c r="BL333" s="15"/>
    </row>
    <row r="334" spans="1:64" x14ac:dyDescent="0.3">
      <c r="A334" s="34" t="s">
        <v>24</v>
      </c>
      <c r="B334" s="59">
        <v>40631</v>
      </c>
      <c r="C334" s="15">
        <v>55920</v>
      </c>
      <c r="D334" s="60">
        <v>0.04</v>
      </c>
      <c r="E334" s="61">
        <v>0.04</v>
      </c>
      <c r="F334" s="62">
        <v>20</v>
      </c>
      <c r="G334" s="63"/>
      <c r="H334" s="63"/>
      <c r="I334" s="63"/>
      <c r="J334" s="63"/>
      <c r="K334" s="63">
        <v>21</v>
      </c>
      <c r="L334" s="63">
        <v>461</v>
      </c>
      <c r="M334" s="63">
        <v>60</v>
      </c>
      <c r="N334" s="63">
        <v>775</v>
      </c>
      <c r="O334" s="64">
        <f t="shared" si="98"/>
        <v>21</v>
      </c>
      <c r="P334" s="64">
        <f t="shared" si="99"/>
        <v>775</v>
      </c>
      <c r="Q334" s="65" t="s">
        <v>22</v>
      </c>
      <c r="R334" s="64">
        <v>8</v>
      </c>
      <c r="S334" s="66">
        <v>21034.400000000001</v>
      </c>
      <c r="T334" s="67">
        <v>871.37866666666685</v>
      </c>
      <c r="U334" s="67">
        <v>17.688000000000002</v>
      </c>
      <c r="V334" s="67">
        <v>13.358333333333333</v>
      </c>
      <c r="W334" s="67">
        <v>0.84099999999999986</v>
      </c>
      <c r="X334" s="67">
        <v>12.517333333333335</v>
      </c>
      <c r="Y334" s="67">
        <v>251.61599999999999</v>
      </c>
      <c r="Z334" s="67">
        <v>4.6333333333333358E-2</v>
      </c>
      <c r="AA334" s="67">
        <v>1.0416666666666666E-2</v>
      </c>
      <c r="AB334" s="67">
        <v>80.148260000000022</v>
      </c>
      <c r="AC334" s="67">
        <v>13.667576666666667</v>
      </c>
      <c r="AD334" s="67">
        <v>2.0808866666666668</v>
      </c>
      <c r="AE334" s="67">
        <v>0.13100666666666663</v>
      </c>
      <c r="AF334" s="68">
        <v>96.750406666666677</v>
      </c>
      <c r="AG334" s="67">
        <v>9.9366666666666683E-3</v>
      </c>
      <c r="AH334" s="67">
        <v>3.0178666666666669</v>
      </c>
      <c r="AI334" s="67">
        <v>2.1933900000000004</v>
      </c>
      <c r="AJ334" s="66">
        <v>3039.5666666666666</v>
      </c>
      <c r="AK334" s="69">
        <v>171.20296484710801</v>
      </c>
      <c r="AL334" s="69">
        <v>5.5269993937625808</v>
      </c>
      <c r="AM334" s="69">
        <v>2.4410286130348988E-2</v>
      </c>
      <c r="AN334" s="69">
        <v>0.1452484989141305</v>
      </c>
      <c r="AO334" s="69">
        <v>3.1769645022062226E-2</v>
      </c>
      <c r="AP334" s="69">
        <v>0.11673528359818658</v>
      </c>
      <c r="AQ334" s="69">
        <v>2.6508497011253538</v>
      </c>
      <c r="AR334" s="69">
        <v>7.1839540228412309E-3</v>
      </c>
      <c r="AS334" s="69">
        <v>9.1287092917527915E-5</v>
      </c>
      <c r="AT334" s="69">
        <v>0.20622112604577358</v>
      </c>
      <c r="AU334" s="69">
        <v>0.1459475264305482</v>
      </c>
      <c r="AV334" s="69">
        <v>2.6962486498112892E-2</v>
      </c>
      <c r="AW334" s="69">
        <v>5.3014593523262842E-3</v>
      </c>
      <c r="AX334" s="69">
        <v>1.6817784784490624E-2</v>
      </c>
      <c r="AY334" s="69">
        <v>1.5577356097505948E-3</v>
      </c>
      <c r="AZ334" s="69">
        <v>1.5897024951192922E-2</v>
      </c>
      <c r="BA334" s="69">
        <v>2.8418720760357438E-2</v>
      </c>
      <c r="BB334" s="69">
        <v>0.50400693299373078</v>
      </c>
      <c r="BC334" s="24">
        <v>53</v>
      </c>
      <c r="BD334" s="29">
        <v>43</v>
      </c>
      <c r="BE334" s="30">
        <f t="shared" si="92"/>
        <v>0.98843195095147229</v>
      </c>
      <c r="BF334" s="30">
        <v>0.91602014427657552</v>
      </c>
      <c r="BG334" s="30">
        <f t="shared" si="93"/>
        <v>1.0980486640245397</v>
      </c>
      <c r="BH334" s="31">
        <f t="shared" si="100"/>
        <v>21.122528608491656</v>
      </c>
      <c r="BI334" s="32">
        <f t="shared" si="101"/>
        <v>850.98771461901822</v>
      </c>
      <c r="BJ334" s="33">
        <f t="shared" si="96"/>
        <v>0.57736143978691601</v>
      </c>
      <c r="BK334" s="33">
        <f t="shared" si="97"/>
        <v>0.57068249433273244</v>
      </c>
      <c r="BL334" s="15"/>
    </row>
    <row r="335" spans="1:64" x14ac:dyDescent="0.3">
      <c r="A335" s="34" t="s">
        <v>24</v>
      </c>
      <c r="B335" s="59">
        <v>40631</v>
      </c>
      <c r="C335" s="15"/>
      <c r="D335" s="60">
        <v>0.04</v>
      </c>
      <c r="E335" s="61">
        <v>0.04</v>
      </c>
      <c r="F335" s="62">
        <v>20</v>
      </c>
      <c r="G335" s="63"/>
      <c r="H335" s="63"/>
      <c r="I335" s="63"/>
      <c r="J335" s="63"/>
      <c r="K335" s="63">
        <v>21</v>
      </c>
      <c r="L335" s="63">
        <v>461</v>
      </c>
      <c r="M335" s="63">
        <v>60</v>
      </c>
      <c r="N335" s="63">
        <v>775</v>
      </c>
      <c r="O335" s="64">
        <f t="shared" si="98"/>
        <v>21</v>
      </c>
      <c r="P335" s="64">
        <f t="shared" si="99"/>
        <v>775</v>
      </c>
      <c r="Q335" s="65" t="s">
        <v>17</v>
      </c>
      <c r="R335" s="64">
        <v>8</v>
      </c>
      <c r="S335" s="66">
        <v>19583.3</v>
      </c>
      <c r="T335" s="67">
        <v>828.84466666666674</v>
      </c>
      <c r="U335" s="67">
        <v>17.921666666666663</v>
      </c>
      <c r="V335" s="67">
        <v>12.423666666666666</v>
      </c>
      <c r="W335" s="67">
        <v>0.66300000000000003</v>
      </c>
      <c r="X335" s="67">
        <v>11.760666666666669</v>
      </c>
      <c r="Y335" s="67">
        <v>257.9976666666667</v>
      </c>
      <c r="Z335" s="67">
        <v>4.900000000000003E-2</v>
      </c>
      <c r="AA335" s="67">
        <v>9.7099999999999964E-3</v>
      </c>
      <c r="AB335" s="67">
        <v>81.811876666666663</v>
      </c>
      <c r="AC335" s="67">
        <v>15.015596666666665</v>
      </c>
      <c r="AD335" s="67">
        <v>2.0738233333333329</v>
      </c>
      <c r="AE335" s="67">
        <v>0.11064000000000003</v>
      </c>
      <c r="AF335" s="68">
        <v>96.576523333333327</v>
      </c>
      <c r="AG335" s="67">
        <v>1.1263333333333335E-2</v>
      </c>
      <c r="AH335" s="67">
        <v>2.8817466666666669</v>
      </c>
      <c r="AI335" s="67">
        <v>2.1859233333333332</v>
      </c>
      <c r="AJ335" s="66">
        <v>3036.8</v>
      </c>
      <c r="AK335" s="69">
        <v>168.5606715695381</v>
      </c>
      <c r="AL335" s="69">
        <v>7.1811452037119743</v>
      </c>
      <c r="AM335" s="69">
        <v>4.2756998486098832E-2</v>
      </c>
      <c r="AN335" s="69">
        <v>9.7219386931837543E-2</v>
      </c>
      <c r="AO335" s="69">
        <v>1.9324809853193105E-2</v>
      </c>
      <c r="AP335" s="69">
        <v>0.11042030464598485</v>
      </c>
      <c r="AQ335" s="69">
        <v>6.8821982671594739</v>
      </c>
      <c r="AR335" s="69">
        <v>8.0301157289722567E-3</v>
      </c>
      <c r="AS335" s="69">
        <v>8.0301157289723918E-5</v>
      </c>
      <c r="AT335" s="69">
        <v>1.1073962103424242</v>
      </c>
      <c r="AU335" s="69">
        <v>0.3385509684882918</v>
      </c>
      <c r="AV335" s="69">
        <v>2.4682978685353373E-2</v>
      </c>
      <c r="AW335" s="69">
        <v>2.5691270488443045E-3</v>
      </c>
      <c r="AX335" s="69">
        <v>4.20069015949655E-2</v>
      </c>
      <c r="AY335" s="69">
        <v>1.878459261044087E-3</v>
      </c>
      <c r="AZ335" s="69">
        <v>1.4718572207116129E-2</v>
      </c>
      <c r="BA335" s="69">
        <v>2.6015985580929414E-2</v>
      </c>
      <c r="BB335" s="69">
        <v>1.6484057083468089</v>
      </c>
      <c r="BC335" s="24">
        <v>53</v>
      </c>
      <c r="BD335" s="29">
        <v>43</v>
      </c>
      <c r="BE335" s="30">
        <f t="shared" si="92"/>
        <v>0.98843195095147229</v>
      </c>
      <c r="BF335" s="30">
        <v>0.91602014427657552</v>
      </c>
      <c r="BG335" s="30">
        <f t="shared" si="93"/>
        <v>1.0980486640245397</v>
      </c>
      <c r="BH335" s="31">
        <f t="shared" si="100"/>
        <v>21.122528608491656</v>
      </c>
      <c r="BI335" s="32">
        <f t="shared" si="101"/>
        <v>850.98771461901822</v>
      </c>
      <c r="BJ335" s="33">
        <f t="shared" si="96"/>
        <v>0.57736143978691601</v>
      </c>
      <c r="BK335" s="33">
        <f t="shared" si="97"/>
        <v>0.57068249433273244</v>
      </c>
      <c r="BL335" s="15"/>
    </row>
    <row r="336" spans="1:64" x14ac:dyDescent="0.3">
      <c r="A336" s="34" t="s">
        <v>24</v>
      </c>
      <c r="B336" s="59">
        <v>40631</v>
      </c>
      <c r="C336" s="15"/>
      <c r="D336" s="60">
        <v>0.04</v>
      </c>
      <c r="E336" s="61">
        <v>0.04</v>
      </c>
      <c r="F336" s="62">
        <v>20</v>
      </c>
      <c r="G336" s="63"/>
      <c r="H336" s="63"/>
      <c r="I336" s="63"/>
      <c r="J336" s="63"/>
      <c r="K336" s="63">
        <v>21</v>
      </c>
      <c r="L336" s="63">
        <v>461</v>
      </c>
      <c r="M336" s="63">
        <v>60</v>
      </c>
      <c r="N336" s="63">
        <v>775</v>
      </c>
      <c r="O336" s="64">
        <f t="shared" si="98"/>
        <v>21</v>
      </c>
      <c r="P336" s="64">
        <f t="shared" si="99"/>
        <v>775</v>
      </c>
      <c r="Q336" s="65" t="s">
        <v>17</v>
      </c>
      <c r="R336" s="64">
        <v>6</v>
      </c>
      <c r="S336" s="66">
        <v>23583.733333333334</v>
      </c>
      <c r="T336" s="67">
        <v>912.39133333333336</v>
      </c>
      <c r="U336" s="67">
        <v>17.313999999999997</v>
      </c>
      <c r="V336" s="67">
        <v>14.869666666666665</v>
      </c>
      <c r="W336" s="67">
        <v>0.7486666666666667</v>
      </c>
      <c r="X336" s="67">
        <v>14.121</v>
      </c>
      <c r="Y336" s="67">
        <v>239.52866666666668</v>
      </c>
      <c r="Z336" s="67">
        <v>5.1000000000000024E-2</v>
      </c>
      <c r="AA336" s="67">
        <v>1.1639999999999999E-2</v>
      </c>
      <c r="AB336" s="67">
        <v>75.061943333333346</v>
      </c>
      <c r="AC336" s="67">
        <v>11.665296666666668</v>
      </c>
      <c r="AD336" s="67">
        <v>2.0767366666666662</v>
      </c>
      <c r="AE336" s="67">
        <v>0.10455666666666663</v>
      </c>
      <c r="AF336" s="68">
        <v>97.070123333333356</v>
      </c>
      <c r="AG336" s="67">
        <v>9.803333333333334E-3</v>
      </c>
      <c r="AH336" s="67">
        <v>3.2531399999999997</v>
      </c>
      <c r="AI336" s="67">
        <v>2.1889933333333333</v>
      </c>
      <c r="AJ336" s="66">
        <v>3048.3333333333335</v>
      </c>
      <c r="AK336" s="69">
        <v>83.586805316346968</v>
      </c>
      <c r="AL336" s="69">
        <v>6.0853598954613926</v>
      </c>
      <c r="AM336" s="69">
        <v>1.6103115997457364E-2</v>
      </c>
      <c r="AN336" s="69">
        <v>5.690181097253405E-2</v>
      </c>
      <c r="AO336" s="69">
        <v>1.5252661346824686E-2</v>
      </c>
      <c r="AP336" s="69">
        <v>5.4478720932881045E-2</v>
      </c>
      <c r="AQ336" s="69">
        <v>2.8379311713538087</v>
      </c>
      <c r="AR336" s="69">
        <v>7.1196667880185074E-3</v>
      </c>
      <c r="AS336" s="69">
        <v>4.9827287912244558E-5</v>
      </c>
      <c r="AT336" s="69">
        <v>0.72555479019432612</v>
      </c>
      <c r="AU336" s="69">
        <v>0.13061671087928162</v>
      </c>
      <c r="AV336" s="69">
        <v>1.1058729843301449E-2</v>
      </c>
      <c r="AW336" s="69">
        <v>1.8604195547080849E-3</v>
      </c>
      <c r="AX336" s="69">
        <v>2.2265586301136772E-2</v>
      </c>
      <c r="AY336" s="69">
        <v>1.3704978539990829E-3</v>
      </c>
      <c r="AZ336" s="69">
        <v>6.9685797296347137E-3</v>
      </c>
      <c r="BA336" s="69">
        <v>1.1648647496844714E-2</v>
      </c>
      <c r="BB336" s="69">
        <v>1.2410599844719323</v>
      </c>
      <c r="BC336" s="24">
        <v>53</v>
      </c>
      <c r="BD336" s="29">
        <v>42</v>
      </c>
      <c r="BE336" s="30">
        <f t="shared" si="92"/>
        <v>0.98843195095147229</v>
      </c>
      <c r="BF336" s="30">
        <v>0.91602014427657552</v>
      </c>
      <c r="BG336" s="30">
        <f t="shared" si="93"/>
        <v>1.0980486640245397</v>
      </c>
      <c r="BH336" s="31">
        <f t="shared" si="100"/>
        <v>21.122528608491656</v>
      </c>
      <c r="BI336" s="32">
        <f t="shared" si="101"/>
        <v>850.98771461901822</v>
      </c>
      <c r="BJ336" s="33">
        <f t="shared" si="96"/>
        <v>0.57736143978691601</v>
      </c>
      <c r="BK336" s="33">
        <f t="shared" si="97"/>
        <v>0.57068249433273244</v>
      </c>
      <c r="BL336" s="15"/>
    </row>
    <row r="337" spans="1:64" x14ac:dyDescent="0.3">
      <c r="A337" s="34" t="s">
        <v>24</v>
      </c>
      <c r="B337" s="59">
        <v>40631</v>
      </c>
      <c r="C337" s="15"/>
      <c r="D337" s="60">
        <v>0.04</v>
      </c>
      <c r="E337" s="61">
        <v>0.04</v>
      </c>
      <c r="F337" s="62">
        <v>20</v>
      </c>
      <c r="G337" s="63"/>
      <c r="H337" s="63"/>
      <c r="I337" s="63"/>
      <c r="J337" s="63"/>
      <c r="K337" s="63">
        <v>21</v>
      </c>
      <c r="L337" s="63">
        <v>461</v>
      </c>
      <c r="M337" s="63">
        <v>60</v>
      </c>
      <c r="N337" s="63">
        <v>775</v>
      </c>
      <c r="O337" s="64">
        <f t="shared" si="98"/>
        <v>21</v>
      </c>
      <c r="P337" s="64">
        <f t="shared" si="99"/>
        <v>775</v>
      </c>
      <c r="Q337" s="65" t="s">
        <v>22</v>
      </c>
      <c r="R337" s="64">
        <v>6</v>
      </c>
      <c r="S337" s="66">
        <v>23218.466666666667</v>
      </c>
      <c r="T337" s="67">
        <v>901.89200000000017</v>
      </c>
      <c r="U337" s="67">
        <v>17.359000000000005</v>
      </c>
      <c r="V337" s="67">
        <v>14.606999999999996</v>
      </c>
      <c r="W337" s="67">
        <v>0.84866666666666624</v>
      </c>
      <c r="X337" s="67">
        <v>13.758333333333335</v>
      </c>
      <c r="Y337" s="67">
        <v>232.108</v>
      </c>
      <c r="Z337" s="67">
        <v>5.1000000000000031E-2</v>
      </c>
      <c r="AA337" s="67">
        <v>1.1470000000000006E-2</v>
      </c>
      <c r="AB337" s="67">
        <v>75.379720000000034</v>
      </c>
      <c r="AC337" s="67">
        <v>11.480363333333337</v>
      </c>
      <c r="AD337" s="67">
        <v>2.0718633333333325</v>
      </c>
      <c r="AE337" s="67">
        <v>0.12038000000000001</v>
      </c>
      <c r="AF337" s="68">
        <v>97.08114999999998</v>
      </c>
      <c r="AG337" s="67">
        <v>9.9666666666666619E-3</v>
      </c>
      <c r="AH337" s="67">
        <v>3.2200166666666665</v>
      </c>
      <c r="AI337" s="67">
        <v>2.183860000000001</v>
      </c>
      <c r="AJ337" s="66">
        <v>3049</v>
      </c>
      <c r="AK337" s="69">
        <v>29.02286058952749</v>
      </c>
      <c r="AL337" s="69">
        <v>0.64330182758897336</v>
      </c>
      <c r="AM337" s="69">
        <v>7.1196667880185022E-3</v>
      </c>
      <c r="AN337" s="69">
        <v>4.3640379909216029E-2</v>
      </c>
      <c r="AO337" s="69">
        <v>2.1613107985239185E-2</v>
      </c>
      <c r="AP337" s="69">
        <v>2.6272226496006336E-2</v>
      </c>
      <c r="AQ337" s="69">
        <v>1.2376072576329367</v>
      </c>
      <c r="AR337" s="69">
        <v>8.4486277196255816E-3</v>
      </c>
      <c r="AS337" s="69">
        <v>4.6609159969939632E-5</v>
      </c>
      <c r="AT337" s="69">
        <v>5.2764704765264688E-2</v>
      </c>
      <c r="AU337" s="69">
        <v>6.60397867711702E-2</v>
      </c>
      <c r="AV337" s="69">
        <v>4.9316349204402525E-3</v>
      </c>
      <c r="AW337" s="69">
        <v>3.0006206254591804E-3</v>
      </c>
      <c r="AX337" s="69">
        <v>7.0659333278133805E-3</v>
      </c>
      <c r="AY337" s="69">
        <v>1.649102856066006E-3</v>
      </c>
      <c r="AZ337" s="69">
        <v>2.7117984022992209E-3</v>
      </c>
      <c r="BA337" s="69">
        <v>5.2011006792660776E-3</v>
      </c>
      <c r="BB337" s="69">
        <v>0</v>
      </c>
      <c r="BC337" s="24">
        <v>53</v>
      </c>
      <c r="BD337" s="29">
        <v>43</v>
      </c>
      <c r="BE337" s="30">
        <f t="shared" si="92"/>
        <v>0.98843195095147229</v>
      </c>
      <c r="BF337" s="30">
        <v>0.91602014427657552</v>
      </c>
      <c r="BG337" s="30">
        <f t="shared" si="93"/>
        <v>1.0980486640245397</v>
      </c>
      <c r="BH337" s="31">
        <f t="shared" si="100"/>
        <v>21.122528608491656</v>
      </c>
      <c r="BI337" s="32">
        <f t="shared" si="101"/>
        <v>850.98771461901822</v>
      </c>
      <c r="BJ337" s="33">
        <f t="shared" si="96"/>
        <v>0.57736143978691601</v>
      </c>
      <c r="BK337" s="33">
        <f t="shared" si="97"/>
        <v>0.57068249433273244</v>
      </c>
      <c r="BL337" s="15"/>
    </row>
    <row r="338" spans="1:64" x14ac:dyDescent="0.3">
      <c r="A338" s="34" t="s">
        <v>27</v>
      </c>
      <c r="B338" s="59">
        <v>40631</v>
      </c>
      <c r="C338" s="15">
        <v>61680</v>
      </c>
      <c r="D338" s="60">
        <v>0.04</v>
      </c>
      <c r="E338" s="61">
        <v>0.04</v>
      </c>
      <c r="F338" s="62">
        <v>20</v>
      </c>
      <c r="G338" s="63">
        <v>21.5</v>
      </c>
      <c r="H338" s="63">
        <v>453</v>
      </c>
      <c r="I338" s="63">
        <v>59</v>
      </c>
      <c r="J338" s="63">
        <v>751</v>
      </c>
      <c r="K338" s="63">
        <v>20.5</v>
      </c>
      <c r="L338" s="63">
        <v>463</v>
      </c>
      <c r="M338" s="63">
        <v>59</v>
      </c>
      <c r="N338" s="63">
        <v>741</v>
      </c>
      <c r="O338" s="64">
        <f t="shared" si="98"/>
        <v>20.5</v>
      </c>
      <c r="P338" s="64">
        <f t="shared" si="99"/>
        <v>741</v>
      </c>
      <c r="Q338" s="65" t="s">
        <v>22</v>
      </c>
      <c r="R338" s="64">
        <v>8</v>
      </c>
      <c r="S338" s="66">
        <v>21677.599999999999</v>
      </c>
      <c r="T338" s="67">
        <v>926.83600000000001</v>
      </c>
      <c r="U338" s="67">
        <v>20.911333333333328</v>
      </c>
      <c r="V338" s="67">
        <v>13.987000000000002</v>
      </c>
      <c r="W338" s="67">
        <v>1.1359999999999999</v>
      </c>
      <c r="X338" s="67">
        <v>12.850999999999999</v>
      </c>
      <c r="Y338" s="67">
        <v>268.90366666666671</v>
      </c>
      <c r="Z338" s="67">
        <v>7.2666666666666685E-2</v>
      </c>
      <c r="AA338" s="67">
        <v>1.074666666666666E-2</v>
      </c>
      <c r="AB338" s="67">
        <v>82.540893333333329</v>
      </c>
      <c r="AC338" s="67">
        <v>14.151339999999999</v>
      </c>
      <c r="AD338" s="67">
        <v>2.1108400000000005</v>
      </c>
      <c r="AE338" s="67">
        <v>0.17145333333333332</v>
      </c>
      <c r="AF338" s="68">
        <v>96.64582333333334</v>
      </c>
      <c r="AG338" s="67">
        <v>1.5100000000000006E-2</v>
      </c>
      <c r="AH338" s="67">
        <v>3.0793000000000008</v>
      </c>
      <c r="AI338" s="67">
        <v>2.2249533333333331</v>
      </c>
      <c r="AJ338" s="66">
        <v>3033.3</v>
      </c>
      <c r="AK338" s="69">
        <v>68.506027925251033</v>
      </c>
      <c r="AL338" s="69">
        <v>2.3394039912761668</v>
      </c>
      <c r="AM338" s="69">
        <v>2.4737704480984279E-2</v>
      </c>
      <c r="AN338" s="69">
        <v>2.6017235666460057E-2</v>
      </c>
      <c r="AO338" s="69">
        <v>7.2568635763338177E-2</v>
      </c>
      <c r="AP338" s="69">
        <v>9.5279986681721121E-2</v>
      </c>
      <c r="AQ338" s="69">
        <v>1.5578266986413283</v>
      </c>
      <c r="AR338" s="69">
        <v>7.8491525276490112E-3</v>
      </c>
      <c r="AS338" s="69">
        <v>5.0741626340493055E-5</v>
      </c>
      <c r="AT338" s="69">
        <v>0.38765335202418993</v>
      </c>
      <c r="AU338" s="69">
        <v>0.10334784117659206</v>
      </c>
      <c r="AV338" s="69">
        <v>4.2458580222173746E-3</v>
      </c>
      <c r="AW338" s="69">
        <v>1.1386341888824317E-2</v>
      </c>
      <c r="AX338" s="69">
        <v>1.7080593612661083E-2</v>
      </c>
      <c r="AY338" s="69">
        <v>1.6175758789429104E-3</v>
      </c>
      <c r="AZ338" s="69">
        <v>6.1569696979982816E-3</v>
      </c>
      <c r="BA338" s="69">
        <v>4.4686442697081897E-3</v>
      </c>
      <c r="BB338" s="69">
        <v>0.70221324985780664</v>
      </c>
      <c r="BC338" s="24">
        <v>60</v>
      </c>
      <c r="BD338" s="29">
        <v>43</v>
      </c>
      <c r="BE338" s="30">
        <f t="shared" si="92"/>
        <v>1.0019280081747548</v>
      </c>
      <c r="BF338" s="30">
        <v>0.91602014427657552</v>
      </c>
      <c r="BG338" s="30">
        <f t="shared" si="93"/>
        <v>1.0906281852803252</v>
      </c>
      <c r="BH338" s="31">
        <f t="shared" si="100"/>
        <v>20.480266446467954</v>
      </c>
      <c r="BI338" s="32">
        <f t="shared" si="101"/>
        <v>808.15548529272098</v>
      </c>
      <c r="BJ338" s="33">
        <f t="shared" si="96"/>
        <v>0.57277630169600813</v>
      </c>
      <c r="BK338" s="33">
        <f t="shared" si="97"/>
        <v>0.57388061908798382</v>
      </c>
      <c r="BL338" s="15"/>
    </row>
    <row r="339" spans="1:64" x14ac:dyDescent="0.3">
      <c r="A339" s="34" t="s">
        <v>27</v>
      </c>
      <c r="B339" s="59">
        <v>40631</v>
      </c>
      <c r="C339" s="15">
        <v>62460</v>
      </c>
      <c r="D339" s="60">
        <v>7.0000000000000007E-2</v>
      </c>
      <c r="E339" s="61">
        <v>7.0000000000000007E-2</v>
      </c>
      <c r="F339" s="62">
        <v>25</v>
      </c>
      <c r="G339" s="63">
        <v>25</v>
      </c>
      <c r="H339" s="63">
        <v>449</v>
      </c>
      <c r="I339" s="63">
        <v>62</v>
      </c>
      <c r="J339" s="63">
        <v>890</v>
      </c>
      <c r="K339" s="63">
        <v>25</v>
      </c>
      <c r="L339" s="63">
        <v>465</v>
      </c>
      <c r="M339" s="63">
        <v>63</v>
      </c>
      <c r="N339" s="63">
        <v>875</v>
      </c>
      <c r="O339" s="64">
        <f t="shared" si="98"/>
        <v>25</v>
      </c>
      <c r="P339" s="64">
        <f t="shared" si="99"/>
        <v>875</v>
      </c>
      <c r="Q339" s="65" t="s">
        <v>22</v>
      </c>
      <c r="R339" s="64">
        <v>6</v>
      </c>
      <c r="S339" s="66">
        <v>22530.133333333335</v>
      </c>
      <c r="T339" s="67">
        <v>619.21599999999989</v>
      </c>
      <c r="U339" s="67">
        <v>20.819333333333319</v>
      </c>
      <c r="V339" s="67">
        <v>16.411000000000005</v>
      </c>
      <c r="W339" s="67">
        <v>1.0873333333333328</v>
      </c>
      <c r="X339" s="67">
        <v>15.323666666666668</v>
      </c>
      <c r="Y339" s="67">
        <v>137.01366666666667</v>
      </c>
      <c r="Z339" s="67">
        <v>8.8666666666666671E-2</v>
      </c>
      <c r="AA339" s="67">
        <v>1.0920000000000001E-2</v>
      </c>
      <c r="AB339" s="67">
        <v>54.163363333333351</v>
      </c>
      <c r="AC339" s="67">
        <v>7.0867066666666672</v>
      </c>
      <c r="AD339" s="67">
        <v>2.4341633333333332</v>
      </c>
      <c r="AE339" s="67">
        <v>0.1612733333333333</v>
      </c>
      <c r="AF339" s="68">
        <v>98.018929999999983</v>
      </c>
      <c r="AG339" s="67">
        <v>1.8093333333333319E-2</v>
      </c>
      <c r="AH339" s="67">
        <v>3.1422333333333325</v>
      </c>
      <c r="AI339" s="67">
        <v>2.5657566666666671</v>
      </c>
      <c r="AJ339" s="66">
        <v>3096.4</v>
      </c>
      <c r="AK339" s="69">
        <v>28.682246501718705</v>
      </c>
      <c r="AL339" s="69">
        <v>1.0520443153123429</v>
      </c>
      <c r="AM339" s="69">
        <v>8.6834497091059486E-3</v>
      </c>
      <c r="AN339" s="69">
        <v>2.1551862068524517E-2</v>
      </c>
      <c r="AO339" s="69">
        <v>6.3968382994949238E-3</v>
      </c>
      <c r="AP339" s="69">
        <v>2.6714755490543807E-2</v>
      </c>
      <c r="AQ339" s="69">
        <v>0.71773822590898684</v>
      </c>
      <c r="AR339" s="69">
        <v>8.1930724872668614E-3</v>
      </c>
      <c r="AS339" s="69">
        <v>4.0683810217248371E-5</v>
      </c>
      <c r="AT339" s="69">
        <v>0.14307076253362941</v>
      </c>
      <c r="AU339" s="69">
        <v>4.2027002266878784E-2</v>
      </c>
      <c r="AV339" s="69">
        <v>3.1132069432121988E-3</v>
      </c>
      <c r="AW339" s="69">
        <v>1.0231571603192984E-3</v>
      </c>
      <c r="AX339" s="69">
        <v>6.8998325816770605E-3</v>
      </c>
      <c r="AY339" s="69">
        <v>1.6743363756577042E-3</v>
      </c>
      <c r="AZ339" s="69">
        <v>2.5696280870482319E-3</v>
      </c>
      <c r="BA339" s="69">
        <v>3.2948950413227264E-3</v>
      </c>
      <c r="BB339" s="69">
        <v>0.49827287912243995</v>
      </c>
      <c r="BC339" s="24">
        <v>62</v>
      </c>
      <c r="BD339" s="29">
        <v>44</v>
      </c>
      <c r="BE339" s="30">
        <f t="shared" si="92"/>
        <v>1.0057840245242642</v>
      </c>
      <c r="BF339" s="30">
        <v>0.91602014427657552</v>
      </c>
      <c r="BG339" s="30">
        <f t="shared" si="93"/>
        <v>1.0885355299278088</v>
      </c>
      <c r="BH339" s="31">
        <f t="shared" si="100"/>
        <v>24.928011829366248</v>
      </c>
      <c r="BI339" s="32">
        <f t="shared" si="101"/>
        <v>952.46858868683273</v>
      </c>
      <c r="BJ339" s="33">
        <f t="shared" si="96"/>
        <v>0.60386984330096605</v>
      </c>
      <c r="BK339" s="33">
        <f t="shared" si="97"/>
        <v>0.60736264128408246</v>
      </c>
      <c r="BL339" s="15"/>
    </row>
    <row r="340" spans="1:64" x14ac:dyDescent="0.3">
      <c r="A340" s="34" t="s">
        <v>27</v>
      </c>
      <c r="B340" s="59">
        <v>40631</v>
      </c>
      <c r="C340" s="15"/>
      <c r="D340" s="60">
        <v>7.0000000000000007E-2</v>
      </c>
      <c r="E340" s="61">
        <v>7.0000000000000007E-2</v>
      </c>
      <c r="F340" s="62">
        <v>25</v>
      </c>
      <c r="G340" s="63">
        <v>25</v>
      </c>
      <c r="H340" s="63">
        <v>449</v>
      </c>
      <c r="I340" s="63">
        <v>62</v>
      </c>
      <c r="J340" s="63">
        <v>890</v>
      </c>
      <c r="K340" s="63">
        <v>25</v>
      </c>
      <c r="L340" s="63">
        <v>465</v>
      </c>
      <c r="M340" s="63">
        <v>63</v>
      </c>
      <c r="N340" s="63">
        <v>875</v>
      </c>
      <c r="O340" s="64">
        <f t="shared" si="98"/>
        <v>25</v>
      </c>
      <c r="P340" s="64">
        <f t="shared" si="99"/>
        <v>875</v>
      </c>
      <c r="Q340" s="65" t="s">
        <v>17</v>
      </c>
      <c r="R340" s="64">
        <v>6</v>
      </c>
      <c r="S340" s="66">
        <v>23265.4</v>
      </c>
      <c r="T340" s="67">
        <v>592.94933333333358</v>
      </c>
      <c r="U340" s="67">
        <v>20.690000000000005</v>
      </c>
      <c r="V340" s="67">
        <v>17.53166666666667</v>
      </c>
      <c r="W340" s="67">
        <v>1.2836666666666665</v>
      </c>
      <c r="X340" s="67">
        <v>16.247999999999994</v>
      </c>
      <c r="Y340" s="67">
        <v>107.78966666666663</v>
      </c>
      <c r="Z340" s="67">
        <v>7.6666666666666675E-2</v>
      </c>
      <c r="AA340" s="67">
        <v>1.1263333333333325E-2</v>
      </c>
      <c r="AB340" s="67">
        <v>50.376843333333326</v>
      </c>
      <c r="AC340" s="67">
        <v>5.4188199999999984</v>
      </c>
      <c r="AD340" s="67">
        <v>2.5274866666666664</v>
      </c>
      <c r="AE340" s="67">
        <v>0.18506333333333336</v>
      </c>
      <c r="AF340" s="68">
        <v>98.274679999999989</v>
      </c>
      <c r="AG340" s="67">
        <v>1.5220000000000004E-2</v>
      </c>
      <c r="AH340" s="67">
        <v>3.2092533333333324</v>
      </c>
      <c r="AI340" s="67">
        <v>2.6641133333333333</v>
      </c>
      <c r="AJ340" s="66">
        <v>3105.6333333333332</v>
      </c>
      <c r="AK340" s="69">
        <v>30.523704751396842</v>
      </c>
      <c r="AL340" s="69">
        <v>1.1095290498261241</v>
      </c>
      <c r="AM340" s="69">
        <v>1.1744404390293612E-2</v>
      </c>
      <c r="AN340" s="69">
        <v>2.2755572766995413E-2</v>
      </c>
      <c r="AO340" s="69">
        <v>4.901325178535614E-3</v>
      </c>
      <c r="AP340" s="69">
        <v>2.3547457582947226E-2</v>
      </c>
      <c r="AQ340" s="69">
        <v>1.1024533247899588</v>
      </c>
      <c r="AR340" s="69">
        <v>8.4418225411395566E-3</v>
      </c>
      <c r="AS340" s="69">
        <v>4.9013251785355803E-5</v>
      </c>
      <c r="AT340" s="69">
        <v>8.1673976285588992E-2</v>
      </c>
      <c r="AU340" s="69">
        <v>5.1326375554739977E-2</v>
      </c>
      <c r="AV340" s="69">
        <v>5.7655177913435319E-3</v>
      </c>
      <c r="AW340" s="69">
        <v>5.6537039024069907E-4</v>
      </c>
      <c r="AX340" s="69">
        <v>5.9443047213870873E-3</v>
      </c>
      <c r="AY340" s="69">
        <v>1.6750501793821807E-3</v>
      </c>
      <c r="AZ340" s="69">
        <v>2.7446164650511374E-3</v>
      </c>
      <c r="BA340" s="69">
        <v>6.0739541931290851E-3</v>
      </c>
      <c r="BB340" s="69">
        <v>0.49013251785356088</v>
      </c>
      <c r="BC340" s="24">
        <v>62</v>
      </c>
      <c r="BD340" s="29">
        <v>44</v>
      </c>
      <c r="BE340" s="30">
        <f t="shared" si="92"/>
        <v>1.0057840245242642</v>
      </c>
      <c r="BF340" s="30">
        <v>0.91602014427657552</v>
      </c>
      <c r="BG340" s="30">
        <f t="shared" si="93"/>
        <v>1.0885355299278088</v>
      </c>
      <c r="BH340" s="31">
        <f t="shared" si="100"/>
        <v>24.928011829366248</v>
      </c>
      <c r="BI340" s="32">
        <f t="shared" si="101"/>
        <v>952.46858868683273</v>
      </c>
      <c r="BJ340" s="33">
        <f t="shared" si="96"/>
        <v>0.60386984330096605</v>
      </c>
      <c r="BK340" s="33">
        <f t="shared" si="97"/>
        <v>0.60736264128408246</v>
      </c>
      <c r="BL340" s="15"/>
    </row>
    <row r="341" spans="1:64" x14ac:dyDescent="0.3">
      <c r="A341" s="34" t="s">
        <v>27</v>
      </c>
      <c r="B341" s="59">
        <v>40631</v>
      </c>
      <c r="C341" s="15"/>
      <c r="D341" s="60">
        <v>7.0000000000000007E-2</v>
      </c>
      <c r="E341" s="61">
        <v>7.0000000000000007E-2</v>
      </c>
      <c r="F341" s="62">
        <v>25</v>
      </c>
      <c r="G341" s="63">
        <v>25.5</v>
      </c>
      <c r="H341" s="63">
        <v>448</v>
      </c>
      <c r="I341" s="63">
        <v>62</v>
      </c>
      <c r="J341" s="63">
        <v>887</v>
      </c>
      <c r="K341" s="63">
        <v>25.5</v>
      </c>
      <c r="L341" s="63">
        <v>446</v>
      </c>
      <c r="M341" s="63">
        <v>63</v>
      </c>
      <c r="N341" s="63">
        <v>885</v>
      </c>
      <c r="O341" s="64">
        <f t="shared" si="98"/>
        <v>25.5</v>
      </c>
      <c r="P341" s="64">
        <f t="shared" si="99"/>
        <v>885</v>
      </c>
      <c r="Q341" s="65" t="s">
        <v>17</v>
      </c>
      <c r="R341" s="64">
        <v>8</v>
      </c>
      <c r="S341" s="66">
        <v>18421.833333333332</v>
      </c>
      <c r="T341" s="67">
        <v>609.44666666666683</v>
      </c>
      <c r="U341" s="67">
        <v>21.528666666666663</v>
      </c>
      <c r="V341" s="67">
        <v>13.013666666666667</v>
      </c>
      <c r="W341" s="67">
        <v>0.69133333333333336</v>
      </c>
      <c r="X341" s="67">
        <v>12.322333333333335</v>
      </c>
      <c r="Y341" s="67">
        <v>184.99766666666667</v>
      </c>
      <c r="Z341" s="67">
        <v>8.4000000000000019E-2</v>
      </c>
      <c r="AA341" s="67">
        <v>9.0266666666666672E-3</v>
      </c>
      <c r="AB341" s="67">
        <v>64.785710000000009</v>
      </c>
      <c r="AC341" s="67">
        <v>11.583219999999995</v>
      </c>
      <c r="AD341" s="67">
        <v>2.3367033333333338</v>
      </c>
      <c r="AE341" s="67">
        <v>0.12413666666666669</v>
      </c>
      <c r="AF341" s="68">
        <v>97.319736666666671</v>
      </c>
      <c r="AG341" s="67">
        <v>2.0766666666666666E-2</v>
      </c>
      <c r="AH341" s="67">
        <v>2.763773333333333</v>
      </c>
      <c r="AI341" s="67">
        <v>2.4630066666666672</v>
      </c>
      <c r="AJ341" s="66">
        <v>3076.7666666666669</v>
      </c>
      <c r="AK341" s="69">
        <v>68.386872773904273</v>
      </c>
      <c r="AL341" s="69">
        <v>2.4677413005107161</v>
      </c>
      <c r="AM341" s="69">
        <v>1.5698305055297755E-2</v>
      </c>
      <c r="AN341" s="69">
        <v>0.10189525836937144</v>
      </c>
      <c r="AO341" s="69">
        <v>9.732042112432544E-3</v>
      </c>
      <c r="AP341" s="69">
        <v>0.10503475068078501</v>
      </c>
      <c r="AQ341" s="69">
        <v>3.2960882597536054</v>
      </c>
      <c r="AR341" s="69">
        <v>1.0034423509719295E-2</v>
      </c>
      <c r="AS341" s="69">
        <v>4.4977644510880876E-5</v>
      </c>
      <c r="AT341" s="69">
        <v>0.28281856417118872</v>
      </c>
      <c r="AU341" s="69">
        <v>0.20169153368131595</v>
      </c>
      <c r="AV341" s="69">
        <v>1.9479529190184881E-2</v>
      </c>
      <c r="AW341" s="69">
        <v>1.7525318302649888E-3</v>
      </c>
      <c r="AX341" s="69">
        <v>1.872228035280965E-2</v>
      </c>
      <c r="AY341" s="69">
        <v>2.506589018117475E-3</v>
      </c>
      <c r="AZ341" s="69">
        <v>6.2560830167640588E-3</v>
      </c>
      <c r="BA341" s="69">
        <v>2.0516081721308314E-2</v>
      </c>
      <c r="BB341" s="69">
        <v>0.50400693299373089</v>
      </c>
      <c r="BC341" s="24">
        <v>62</v>
      </c>
      <c r="BD341" s="29">
        <v>38</v>
      </c>
      <c r="BE341" s="30">
        <f t="shared" si="92"/>
        <v>1.0057840245242642</v>
      </c>
      <c r="BF341" s="30">
        <v>0.91602014427657552</v>
      </c>
      <c r="BG341" s="30">
        <f t="shared" si="93"/>
        <v>1.0885355299278088</v>
      </c>
      <c r="BH341" s="31">
        <f t="shared" si="100"/>
        <v>25.426572065953575</v>
      </c>
      <c r="BI341" s="32">
        <f t="shared" si="101"/>
        <v>963.35394398611072</v>
      </c>
      <c r="BJ341" s="33">
        <f t="shared" si="96"/>
        <v>0.60726342846849823</v>
      </c>
      <c r="BK341" s="33">
        <f t="shared" si="97"/>
        <v>0.61077585503144882</v>
      </c>
      <c r="BL341" s="15"/>
    </row>
    <row r="342" spans="1:64" x14ac:dyDescent="0.3">
      <c r="A342" s="34" t="s">
        <v>27</v>
      </c>
      <c r="B342" s="59">
        <v>40631</v>
      </c>
      <c r="C342" s="15">
        <v>63300.000000000007</v>
      </c>
      <c r="D342" s="60">
        <v>0.3</v>
      </c>
      <c r="E342" s="61">
        <v>0.3</v>
      </c>
      <c r="F342" s="62">
        <v>52.5</v>
      </c>
      <c r="G342" s="63">
        <v>52.5</v>
      </c>
      <c r="H342" s="63">
        <v>513</v>
      </c>
      <c r="I342" s="63">
        <v>81</v>
      </c>
      <c r="J342" s="63">
        <v>2222</v>
      </c>
      <c r="K342" s="63">
        <v>52.5</v>
      </c>
      <c r="L342" s="63">
        <v>496</v>
      </c>
      <c r="M342" s="63">
        <v>81</v>
      </c>
      <c r="N342" s="63">
        <v>2236</v>
      </c>
      <c r="O342" s="64">
        <f t="shared" si="98"/>
        <v>52.5</v>
      </c>
      <c r="P342" s="64">
        <f t="shared" si="99"/>
        <v>2236</v>
      </c>
      <c r="Q342" s="65" t="s">
        <v>17</v>
      </c>
      <c r="R342" s="64">
        <v>8</v>
      </c>
      <c r="S342" s="66">
        <v>26294.066666666666</v>
      </c>
      <c r="T342" s="67">
        <v>64.917999999999992</v>
      </c>
      <c r="U342" s="67">
        <v>20.320999999999987</v>
      </c>
      <c r="V342" s="67">
        <v>44.216000000000008</v>
      </c>
      <c r="W342" s="67">
        <v>34.493666666666662</v>
      </c>
      <c r="X342" s="67">
        <v>9.7223333333333315</v>
      </c>
      <c r="Y342" s="67">
        <v>6.2666666666666657</v>
      </c>
      <c r="Z342" s="67">
        <v>0.2506666666666667</v>
      </c>
      <c r="AA342" s="67">
        <v>1.2380000000000006E-2</v>
      </c>
      <c r="AB342" s="67">
        <v>5.0081633333333322</v>
      </c>
      <c r="AC342" s="67">
        <v>0.28678000000000003</v>
      </c>
      <c r="AD342" s="67">
        <v>5.8022999999999989</v>
      </c>
      <c r="AE342" s="67">
        <v>4.5264533333333334</v>
      </c>
      <c r="AF342" s="68">
        <v>99.853679999999997</v>
      </c>
      <c r="AG342" s="67">
        <v>4.5289999999999983E-2</v>
      </c>
      <c r="AH342" s="67">
        <v>3.4449766666666672</v>
      </c>
      <c r="AI342" s="67">
        <v>6.1159466666666651</v>
      </c>
      <c r="AJ342" s="66">
        <v>3187</v>
      </c>
      <c r="AK342" s="69">
        <v>75.609219166230773</v>
      </c>
      <c r="AL342" s="69">
        <v>0.52194199704270094</v>
      </c>
      <c r="AM342" s="69">
        <v>1.2134305884983335E-2</v>
      </c>
      <c r="AN342" s="69">
        <v>0.1784144728936837</v>
      </c>
      <c r="AO342" s="69">
        <v>0.2041717217305335</v>
      </c>
      <c r="AP342" s="69">
        <v>2.9790455927491667E-2</v>
      </c>
      <c r="AQ342" s="69">
        <v>0.1320745174548896</v>
      </c>
      <c r="AR342" s="69">
        <v>1.1426929274467323E-2</v>
      </c>
      <c r="AS342" s="69">
        <v>4.0683810217248371E-5</v>
      </c>
      <c r="AT342" s="69">
        <v>3.5681256388631608E-2</v>
      </c>
      <c r="AU342" s="69">
        <v>6.6500401865521508E-3</v>
      </c>
      <c r="AV342" s="69">
        <v>1.4196988510195395E-2</v>
      </c>
      <c r="AW342" s="69">
        <v>1.8932688996644846E-2</v>
      </c>
      <c r="AX342" s="69">
        <v>1.0620085070117042E-3</v>
      </c>
      <c r="AY342" s="69">
        <v>2.0717059437191801E-3</v>
      </c>
      <c r="AZ342" s="69">
        <v>6.8236749797953716E-3</v>
      </c>
      <c r="BA342" s="69">
        <v>1.4963397487463023E-2</v>
      </c>
      <c r="BB342" s="69">
        <v>0</v>
      </c>
      <c r="BC342" s="24">
        <v>61</v>
      </c>
      <c r="BD342" s="29">
        <v>39</v>
      </c>
      <c r="BE342" s="30">
        <f t="shared" si="92"/>
        <v>1.0038560163495096</v>
      </c>
      <c r="BF342" s="30">
        <v>0.91602014427657552</v>
      </c>
      <c r="BG342" s="30">
        <f t="shared" si="93"/>
        <v>1.0895803504189809</v>
      </c>
      <c r="BH342" s="31">
        <f t="shared" si="100"/>
        <v>52.399071364065122</v>
      </c>
      <c r="BI342" s="32">
        <f t="shared" si="101"/>
        <v>2436.3016635368413</v>
      </c>
      <c r="BJ342" s="33">
        <f t="shared" si="96"/>
        <v>0.77275982631815621</v>
      </c>
      <c r="BK342" s="33">
        <f t="shared" si="97"/>
        <v>0.77573960084268323</v>
      </c>
      <c r="BL342" s="15"/>
    </row>
    <row r="343" spans="1:64" x14ac:dyDescent="0.3">
      <c r="A343" s="34" t="s">
        <v>27</v>
      </c>
      <c r="B343" s="59">
        <v>40631</v>
      </c>
      <c r="C343" s="15">
        <v>63600.000000000007</v>
      </c>
      <c r="D343" s="60">
        <v>0.3</v>
      </c>
      <c r="E343" s="61">
        <v>0.3</v>
      </c>
      <c r="F343" s="62">
        <v>52.5</v>
      </c>
      <c r="G343" s="63">
        <v>52.5</v>
      </c>
      <c r="H343" s="63">
        <v>505</v>
      </c>
      <c r="I343" s="63">
        <v>81</v>
      </c>
      <c r="J343" s="63">
        <v>2159</v>
      </c>
      <c r="K343" s="63">
        <v>52.5</v>
      </c>
      <c r="L343" s="63">
        <v>492</v>
      </c>
      <c r="M343" s="63">
        <v>81</v>
      </c>
      <c r="N343" s="63">
        <v>2179</v>
      </c>
      <c r="O343" s="64">
        <f t="shared" si="98"/>
        <v>52.5</v>
      </c>
      <c r="P343" s="64">
        <f t="shared" si="99"/>
        <v>2179</v>
      </c>
      <c r="Q343" s="65" t="s">
        <v>22</v>
      </c>
      <c r="R343" s="64">
        <v>8</v>
      </c>
      <c r="S343" s="66">
        <v>25273.066666666666</v>
      </c>
      <c r="T343" s="67">
        <v>66.431333333333328</v>
      </c>
      <c r="U343" s="67">
        <v>20.508333333333326</v>
      </c>
      <c r="V343" s="67">
        <v>43.299000000000007</v>
      </c>
      <c r="W343" s="67">
        <v>33.474333333333327</v>
      </c>
      <c r="X343" s="67">
        <v>9.8246666666666673</v>
      </c>
      <c r="Y343" s="67">
        <v>5.4663333333333339</v>
      </c>
      <c r="Z343" s="67">
        <v>0.24400000000000005</v>
      </c>
      <c r="AA343" s="67">
        <v>1.1900000000000003E-2</v>
      </c>
      <c r="AB343" s="67">
        <v>5.3338999999999999</v>
      </c>
      <c r="AC343" s="67">
        <v>0.26009000000000004</v>
      </c>
      <c r="AD343" s="67">
        <v>5.9080499999999994</v>
      </c>
      <c r="AE343" s="67">
        <v>4.5675100000000004</v>
      </c>
      <c r="AF343" s="68">
        <v>99.848686666666666</v>
      </c>
      <c r="AG343" s="67">
        <v>4.5849999999999981E-2</v>
      </c>
      <c r="AH343" s="67">
        <v>3.3534133333333327</v>
      </c>
      <c r="AI343" s="67">
        <v>6.2274299999999991</v>
      </c>
      <c r="AJ343" s="66">
        <v>3188</v>
      </c>
      <c r="AK343" s="69">
        <v>49.769768785841123</v>
      </c>
      <c r="AL343" s="69">
        <v>0.47684836983910678</v>
      </c>
      <c r="AM343" s="69">
        <v>1.2887666740841786E-2</v>
      </c>
      <c r="AN343" s="69">
        <v>6.8900227715954165E-2</v>
      </c>
      <c r="AO343" s="69">
        <v>8.8305243853091922E-2</v>
      </c>
      <c r="AP343" s="69">
        <v>4.5389755287481785E-2</v>
      </c>
      <c r="AQ343" s="69">
        <v>8.9036347995443299E-2</v>
      </c>
      <c r="AR343" s="69">
        <v>1.003442350971962E-2</v>
      </c>
      <c r="AS343" s="69">
        <v>1.7643790169011568E-18</v>
      </c>
      <c r="AT343" s="69">
        <v>4.6565149022077465E-2</v>
      </c>
      <c r="AU343" s="69">
        <v>3.971480224351339E-3</v>
      </c>
      <c r="AV343" s="69">
        <v>1.2064531944277129E-2</v>
      </c>
      <c r="AW343" s="69">
        <v>1.547363385981409E-2</v>
      </c>
      <c r="AX343" s="69">
        <v>9.1528527052287575E-4</v>
      </c>
      <c r="AY343" s="69">
        <v>1.9164892471607454E-3</v>
      </c>
      <c r="AZ343" s="69">
        <v>4.4385251770297203E-3</v>
      </c>
      <c r="BA343" s="69">
        <v>1.2714915216607519E-2</v>
      </c>
      <c r="BB343" s="69">
        <v>0</v>
      </c>
      <c r="BC343" s="24">
        <v>61</v>
      </c>
      <c r="BD343" s="29">
        <v>40</v>
      </c>
      <c r="BE343" s="30">
        <f t="shared" si="92"/>
        <v>1.0038560163495096</v>
      </c>
      <c r="BF343" s="30">
        <v>0.91602014427657552</v>
      </c>
      <c r="BG343" s="30">
        <f t="shared" si="93"/>
        <v>1.0895803504189809</v>
      </c>
      <c r="BH343" s="31">
        <f t="shared" si="100"/>
        <v>52.399071364065122</v>
      </c>
      <c r="BI343" s="32">
        <f t="shared" si="101"/>
        <v>2374.1955835629597</v>
      </c>
      <c r="BJ343" s="33">
        <f t="shared" si="96"/>
        <v>0.77275982631815621</v>
      </c>
      <c r="BK343" s="33">
        <f t="shared" si="97"/>
        <v>0.77573960084268323</v>
      </c>
      <c r="BL343" s="15"/>
    </row>
    <row r="344" spans="1:64" x14ac:dyDescent="0.3">
      <c r="A344" s="34" t="s">
        <v>27</v>
      </c>
      <c r="B344" s="59">
        <v>40631</v>
      </c>
      <c r="C344" s="15"/>
      <c r="D344" s="60">
        <v>0.3</v>
      </c>
      <c r="E344" s="61">
        <v>0.3</v>
      </c>
      <c r="F344" s="62">
        <v>52.5</v>
      </c>
      <c r="G344" s="63">
        <v>52.5</v>
      </c>
      <c r="H344" s="63">
        <v>500</v>
      </c>
      <c r="I344" s="63">
        <v>81</v>
      </c>
      <c r="J344" s="63">
        <v>2145</v>
      </c>
      <c r="K344" s="63">
        <v>53</v>
      </c>
      <c r="L344" s="63">
        <v>491</v>
      </c>
      <c r="M344" s="63">
        <v>81</v>
      </c>
      <c r="N344" s="63">
        <v>2219</v>
      </c>
      <c r="O344" s="64">
        <f t="shared" si="98"/>
        <v>53</v>
      </c>
      <c r="P344" s="64">
        <f t="shared" si="99"/>
        <v>2219</v>
      </c>
      <c r="Q344" s="65" t="s">
        <v>22</v>
      </c>
      <c r="R344" s="64">
        <v>6</v>
      </c>
      <c r="S344" s="66">
        <v>25708.666666666668</v>
      </c>
      <c r="T344" s="67">
        <v>64.307333333333347</v>
      </c>
      <c r="U344" s="67">
        <v>20.472000000000016</v>
      </c>
      <c r="V344" s="67">
        <v>43.397333333333343</v>
      </c>
      <c r="W344" s="67">
        <v>33.55466666666667</v>
      </c>
      <c r="X344" s="67">
        <v>9.8426666666666662</v>
      </c>
      <c r="Y344" s="67">
        <v>3.8996666666666671</v>
      </c>
      <c r="Z344" s="67">
        <v>0.3126666666666667</v>
      </c>
      <c r="AA344" s="67">
        <v>1.21E-2</v>
      </c>
      <c r="AB344" s="67">
        <v>5.0756766666666673</v>
      </c>
      <c r="AC344" s="67">
        <v>0.18246999999999999</v>
      </c>
      <c r="AD344" s="67">
        <v>5.8233600000000001</v>
      </c>
      <c r="AE344" s="67">
        <v>4.5026000000000002</v>
      </c>
      <c r="AF344" s="68">
        <v>99.862513333333325</v>
      </c>
      <c r="AG344" s="67">
        <v>5.7759999999999999E-2</v>
      </c>
      <c r="AH344" s="67">
        <v>3.3925666666666667</v>
      </c>
      <c r="AI344" s="67">
        <v>6.1381500000000004</v>
      </c>
      <c r="AJ344" s="66">
        <v>3188</v>
      </c>
      <c r="AK344" s="69">
        <v>24.371171966738753</v>
      </c>
      <c r="AL344" s="69">
        <v>0.28563218853114031</v>
      </c>
      <c r="AM344" s="69">
        <v>4.8423419811153253E-3</v>
      </c>
      <c r="AN344" s="69">
        <v>6.3838877644039255E-2</v>
      </c>
      <c r="AO344" s="69">
        <v>5.4312844313949338E-2</v>
      </c>
      <c r="AP344" s="69">
        <v>3.413293821610406E-2</v>
      </c>
      <c r="AQ344" s="69">
        <v>5.0205325540660317E-2</v>
      </c>
      <c r="AR344" s="69">
        <v>1.4605934866804443E-2</v>
      </c>
      <c r="AS344" s="69">
        <v>0</v>
      </c>
      <c r="AT344" s="69">
        <v>2.3348051433623437E-2</v>
      </c>
      <c r="AU344" s="69">
        <v>2.3230702039356904E-3</v>
      </c>
      <c r="AV344" s="69">
        <v>8.3124169687323803E-3</v>
      </c>
      <c r="AW344" s="69">
        <v>6.3010125075807751E-3</v>
      </c>
      <c r="AX344" s="69">
        <v>6.569172169185746E-4</v>
      </c>
      <c r="AY344" s="69">
        <v>2.6644013366530616E-3</v>
      </c>
      <c r="AZ344" s="69">
        <v>2.1884230400676672E-3</v>
      </c>
      <c r="BA344" s="69">
        <v>8.7598909613746563E-3</v>
      </c>
      <c r="BB344" s="69">
        <v>0</v>
      </c>
      <c r="BC344" s="24">
        <v>63</v>
      </c>
      <c r="BD344" s="29">
        <v>40</v>
      </c>
      <c r="BE344" s="30">
        <f t="shared" si="92"/>
        <v>1.0077120326990188</v>
      </c>
      <c r="BF344" s="30">
        <v>0.91602014427657552</v>
      </c>
      <c r="BG344" s="30">
        <f t="shared" si="93"/>
        <v>1.0874937093817685</v>
      </c>
      <c r="BH344" s="31">
        <f t="shared" si="100"/>
        <v>52.79680566209106</v>
      </c>
      <c r="BI344" s="32">
        <f t="shared" si="101"/>
        <v>2413.1485411181443</v>
      </c>
      <c r="BJ344" s="33">
        <f t="shared" si="96"/>
        <v>0.77505587793781439</v>
      </c>
      <c r="BK344" s="33">
        <f t="shared" si="97"/>
        <v>0.78103313421203746</v>
      </c>
      <c r="BL344" s="15"/>
    </row>
    <row r="345" spans="1:64" x14ac:dyDescent="0.3">
      <c r="A345" s="34" t="s">
        <v>27</v>
      </c>
      <c r="B345" s="59">
        <v>40631</v>
      </c>
      <c r="C345" s="15"/>
      <c r="D345" s="60">
        <v>0.3</v>
      </c>
      <c r="E345" s="61">
        <v>0.3</v>
      </c>
      <c r="F345" s="62">
        <v>52.5</v>
      </c>
      <c r="G345" s="63">
        <v>52.5</v>
      </c>
      <c r="H345" s="63">
        <v>500</v>
      </c>
      <c r="I345" s="63">
        <v>81</v>
      </c>
      <c r="J345" s="63">
        <v>2145</v>
      </c>
      <c r="K345" s="63">
        <v>53</v>
      </c>
      <c r="L345" s="63">
        <v>491</v>
      </c>
      <c r="M345" s="63">
        <v>81</v>
      </c>
      <c r="N345" s="63">
        <v>2219</v>
      </c>
      <c r="O345" s="64">
        <f t="shared" si="98"/>
        <v>53</v>
      </c>
      <c r="P345" s="64">
        <f t="shared" si="99"/>
        <v>2219</v>
      </c>
      <c r="Q345" s="65" t="s">
        <v>17</v>
      </c>
      <c r="R345" s="64">
        <v>6</v>
      </c>
      <c r="S345" s="66">
        <v>26053.666666666668</v>
      </c>
      <c r="T345" s="67">
        <v>72.839999999999989</v>
      </c>
      <c r="U345" s="67">
        <v>20.413333333333338</v>
      </c>
      <c r="V345" s="67">
        <v>43.152000000000022</v>
      </c>
      <c r="W345" s="67">
        <v>33.158666666666669</v>
      </c>
      <c r="X345" s="67">
        <v>9.9933333333333323</v>
      </c>
      <c r="Y345" s="67">
        <v>4.6109999999999989</v>
      </c>
      <c r="Z345" s="67">
        <v>0.25333333333333324</v>
      </c>
      <c r="AA345" s="67">
        <v>1.2299999999999997E-2</v>
      </c>
      <c r="AB345" s="67">
        <v>5.6702633333333337</v>
      </c>
      <c r="AC345" s="67">
        <v>0.21286333333333332</v>
      </c>
      <c r="AD345" s="67">
        <v>5.7128333333333332</v>
      </c>
      <c r="AE345" s="67">
        <v>4.3898300000000008</v>
      </c>
      <c r="AF345" s="68">
        <v>99.845506666666694</v>
      </c>
      <c r="AG345" s="67">
        <v>4.6179999999999992E-2</v>
      </c>
      <c r="AH345" s="67">
        <v>3.4242699999999999</v>
      </c>
      <c r="AI345" s="67">
        <v>6.0216599999999998</v>
      </c>
      <c r="AJ345" s="66">
        <v>3186.9</v>
      </c>
      <c r="AK345" s="69">
        <v>12.310167745766286</v>
      </c>
      <c r="AL345" s="69">
        <v>0.3696410187712616</v>
      </c>
      <c r="AM345" s="69">
        <v>8.4418225411406391E-3</v>
      </c>
      <c r="AN345" s="69">
        <v>5.040525424171996E-2</v>
      </c>
      <c r="AO345" s="69">
        <v>5.7098422789578364E-2</v>
      </c>
      <c r="AP345" s="69">
        <v>5.3066863050523431E-2</v>
      </c>
      <c r="AQ345" s="69">
        <v>7.3828786087720921E-2</v>
      </c>
      <c r="AR345" s="69">
        <v>9.942362632324564E-3</v>
      </c>
      <c r="AS345" s="69">
        <v>3.5287580338023136E-18</v>
      </c>
      <c r="AT345" s="69">
        <v>2.9134213603576913E-2</v>
      </c>
      <c r="AU345" s="69">
        <v>3.4026848763610302E-3</v>
      </c>
      <c r="AV345" s="69">
        <v>5.7629215132444763E-3</v>
      </c>
      <c r="AW345" s="69">
        <v>6.9056273904093126E-3</v>
      </c>
      <c r="AX345" s="69">
        <v>7.3434621794937305E-4</v>
      </c>
      <c r="AY345" s="69">
        <v>1.8176149586562689E-3</v>
      </c>
      <c r="AZ345" s="69">
        <v>1.1048950644510121E-3</v>
      </c>
      <c r="BA345" s="69">
        <v>6.0827965437867046E-3</v>
      </c>
      <c r="BB345" s="69">
        <v>0.30512857662936471</v>
      </c>
      <c r="BC345" s="24">
        <v>63</v>
      </c>
      <c r="BD345" s="29">
        <v>40</v>
      </c>
      <c r="BE345" s="30">
        <f t="shared" si="92"/>
        <v>1.0077120326990188</v>
      </c>
      <c r="BF345" s="30">
        <v>0.91602014427657552</v>
      </c>
      <c r="BG345" s="30">
        <f t="shared" si="93"/>
        <v>1.0874937093817685</v>
      </c>
      <c r="BH345" s="31">
        <f t="shared" si="100"/>
        <v>52.79680566209106</v>
      </c>
      <c r="BI345" s="32">
        <f t="shared" si="101"/>
        <v>2413.1485411181443</v>
      </c>
      <c r="BJ345" s="33">
        <f t="shared" si="96"/>
        <v>0.77505587793781439</v>
      </c>
      <c r="BK345" s="33">
        <f t="shared" si="97"/>
        <v>0.78103313421203746</v>
      </c>
      <c r="BL345" s="15"/>
    </row>
    <row r="346" spans="1:64" x14ac:dyDescent="0.3">
      <c r="A346" s="34" t="s">
        <v>27</v>
      </c>
      <c r="B346" s="59">
        <v>40631</v>
      </c>
      <c r="C346" s="15">
        <v>64140</v>
      </c>
      <c r="D346" s="60">
        <v>0.65</v>
      </c>
      <c r="E346" s="61">
        <v>0.65</v>
      </c>
      <c r="F346" s="62">
        <v>74.099999999999994</v>
      </c>
      <c r="G346" s="63">
        <v>74</v>
      </c>
      <c r="H346" s="63">
        <v>631</v>
      </c>
      <c r="I346" s="63">
        <v>90</v>
      </c>
      <c r="J346" s="63">
        <v>4345</v>
      </c>
      <c r="K346" s="63">
        <v>74</v>
      </c>
      <c r="L346" s="63">
        <v>620</v>
      </c>
      <c r="M346" s="63">
        <v>91</v>
      </c>
      <c r="N346" s="63">
        <v>4500</v>
      </c>
      <c r="O346" s="64">
        <f t="shared" si="98"/>
        <v>74</v>
      </c>
      <c r="P346" s="64">
        <f t="shared" si="99"/>
        <v>4500</v>
      </c>
      <c r="Q346" s="65" t="s">
        <v>17</v>
      </c>
      <c r="R346" s="64">
        <v>6</v>
      </c>
      <c r="S346" s="66">
        <v>32822.26666666667</v>
      </c>
      <c r="T346" s="67">
        <v>13.706666666666671</v>
      </c>
      <c r="U346" s="67">
        <v>19.273666666666667</v>
      </c>
      <c r="V346" s="67">
        <v>85.714999999999989</v>
      </c>
      <c r="W346" s="67">
        <v>73.095999999999989</v>
      </c>
      <c r="X346" s="67">
        <v>12.619</v>
      </c>
      <c r="Y346" s="67">
        <v>1.9376666666666671</v>
      </c>
      <c r="Z346" s="67">
        <v>0.46500000000000036</v>
      </c>
      <c r="AA346" s="67">
        <v>1.5403333333333344E-2</v>
      </c>
      <c r="AB346" s="67">
        <v>0.84703666666666666</v>
      </c>
      <c r="AC346" s="67">
        <v>7.1446666666666644E-2</v>
      </c>
      <c r="AD346" s="67">
        <v>9.0633166666666636</v>
      </c>
      <c r="AE346" s="67">
        <v>7.7290333333333336</v>
      </c>
      <c r="AF346" s="68">
        <v>99.972949999999997</v>
      </c>
      <c r="AG346" s="67">
        <v>6.7703333333333324E-2</v>
      </c>
      <c r="AH346" s="67">
        <v>4.0236133333333335</v>
      </c>
      <c r="AI346" s="67">
        <v>9.5532466666666664</v>
      </c>
      <c r="AJ346" s="66">
        <v>3186.4</v>
      </c>
      <c r="AK346" s="69">
        <v>149.75910157878801</v>
      </c>
      <c r="AL346" s="69">
        <v>0.32881535887144608</v>
      </c>
      <c r="AM346" s="69">
        <v>1.711690701461915E-2</v>
      </c>
      <c r="AN346" s="69">
        <v>1.2782308625330689</v>
      </c>
      <c r="AO346" s="69">
        <v>1.0440953847297243</v>
      </c>
      <c r="AP346" s="69">
        <v>0.23723042777453429</v>
      </c>
      <c r="AQ346" s="69">
        <v>1.3308885632599349E-2</v>
      </c>
      <c r="AR346" s="69">
        <v>1.0422125006694751E-2</v>
      </c>
      <c r="AS346" s="69">
        <v>6.6867513545937324E-5</v>
      </c>
      <c r="AT346" s="69">
        <v>2.1643100092389626E-2</v>
      </c>
      <c r="AU346" s="69">
        <v>6.9764793676908637E-4</v>
      </c>
      <c r="AV346" s="69">
        <v>0.11192413096378402</v>
      </c>
      <c r="AW346" s="69">
        <v>9.0650181479646666E-2</v>
      </c>
      <c r="AX346" s="69">
        <v>5.3223665983294691E-4</v>
      </c>
      <c r="AY346" s="69">
        <v>1.5157752843491274E-3</v>
      </c>
      <c r="AZ346" s="69">
        <v>1.3275612417416836E-2</v>
      </c>
      <c r="BA346" s="69">
        <v>0.11796573942546487</v>
      </c>
      <c r="BB346" s="69">
        <v>0.49827287912243995</v>
      </c>
      <c r="BC346" s="24">
        <v>63</v>
      </c>
      <c r="BD346" s="29">
        <v>40</v>
      </c>
      <c r="BE346" s="30">
        <f t="shared" si="92"/>
        <v>1.0077120326990188</v>
      </c>
      <c r="BF346" s="30">
        <v>0.91602014427657552</v>
      </c>
      <c r="BG346" s="30">
        <f t="shared" si="93"/>
        <v>1.0874937093817685</v>
      </c>
      <c r="BH346" s="31">
        <f t="shared" si="100"/>
        <v>73.71629469801394</v>
      </c>
      <c r="BI346" s="32">
        <f t="shared" si="101"/>
        <v>4893.7216922179578</v>
      </c>
      <c r="BJ346" s="33">
        <f t="shared" si="96"/>
        <v>0.89853634159078832</v>
      </c>
      <c r="BK346" s="33">
        <f t="shared" si="97"/>
        <v>0.90546588323839317</v>
      </c>
      <c r="BL346" s="15"/>
    </row>
    <row r="347" spans="1:64" x14ac:dyDescent="0.3">
      <c r="A347" s="34" t="s">
        <v>27</v>
      </c>
      <c r="B347" s="59">
        <v>40631</v>
      </c>
      <c r="C347" s="15"/>
      <c r="D347" s="60">
        <v>0.65</v>
      </c>
      <c r="E347" s="61">
        <v>0.65</v>
      </c>
      <c r="F347" s="62">
        <v>74.099999999999994</v>
      </c>
      <c r="G347" s="63">
        <v>74</v>
      </c>
      <c r="H347" s="63">
        <v>631</v>
      </c>
      <c r="I347" s="63">
        <v>90</v>
      </c>
      <c r="J347" s="63">
        <v>4345</v>
      </c>
      <c r="K347" s="63">
        <v>74</v>
      </c>
      <c r="L347" s="63">
        <v>620</v>
      </c>
      <c r="M347" s="63">
        <v>91</v>
      </c>
      <c r="N347" s="63">
        <v>4500</v>
      </c>
      <c r="O347" s="64">
        <f t="shared" si="98"/>
        <v>74</v>
      </c>
      <c r="P347" s="64">
        <f t="shared" si="99"/>
        <v>4500</v>
      </c>
      <c r="Q347" s="65" t="s">
        <v>22</v>
      </c>
      <c r="R347" s="64">
        <v>6</v>
      </c>
      <c r="S347" s="66">
        <v>33109.699999999997</v>
      </c>
      <c r="T347" s="67">
        <v>10.926</v>
      </c>
      <c r="U347" s="67">
        <v>19.22366666666667</v>
      </c>
      <c r="V347" s="67">
        <v>91.257333333333307</v>
      </c>
      <c r="W347" s="67">
        <v>78.85899999999998</v>
      </c>
      <c r="X347" s="67">
        <v>12.398333333333333</v>
      </c>
      <c r="Y347" s="67">
        <v>2.0710000000000002</v>
      </c>
      <c r="Z347" s="67">
        <v>0.48200000000000015</v>
      </c>
      <c r="AA347" s="67">
        <v>1.5540000000000002E-2</v>
      </c>
      <c r="AB347" s="67">
        <v>0.66927666666666674</v>
      </c>
      <c r="AC347" s="67">
        <v>7.5726666666666678E-2</v>
      </c>
      <c r="AD347" s="67">
        <v>9.5683766666666692</v>
      </c>
      <c r="AE347" s="67">
        <v>8.2684066666666673</v>
      </c>
      <c r="AF347" s="68">
        <v>99.976706666666715</v>
      </c>
      <c r="AG347" s="67">
        <v>6.9593333333333326E-2</v>
      </c>
      <c r="AH347" s="67">
        <v>4.0488566666666665</v>
      </c>
      <c r="AI347" s="67">
        <v>10.085603333333333</v>
      </c>
      <c r="AJ347" s="66">
        <v>3186.4333333333334</v>
      </c>
      <c r="AK347" s="69">
        <v>160.79696986328776</v>
      </c>
      <c r="AL347" s="69">
        <v>0.18865403475033612</v>
      </c>
      <c r="AM347" s="69">
        <v>2.3994731222432647E-2</v>
      </c>
      <c r="AN347" s="69">
        <v>0.55788352098934313</v>
      </c>
      <c r="AO347" s="69">
        <v>0.53052576394453121</v>
      </c>
      <c r="AP347" s="69">
        <v>6.3359038945456844E-2</v>
      </c>
      <c r="AQ347" s="69">
        <v>2.5373078320303909E-2</v>
      </c>
      <c r="AR347" s="69">
        <v>1.0954451150103328E-2</v>
      </c>
      <c r="AS347" s="69">
        <v>8.136762043449677E-5</v>
      </c>
      <c r="AT347" s="69">
        <v>1.1220015469081891E-2</v>
      </c>
      <c r="AU347" s="69">
        <v>1.1088774483243389E-3</v>
      </c>
      <c r="AV347" s="69">
        <v>4.7490526702035865E-2</v>
      </c>
      <c r="AW347" s="69">
        <v>4.7634144037244038E-2</v>
      </c>
      <c r="AX347" s="69">
        <v>2.7784060592077277E-4</v>
      </c>
      <c r="AY347" s="69">
        <v>1.5789418834347172E-3</v>
      </c>
      <c r="AZ347" s="69">
        <v>1.4263135103773816E-2</v>
      </c>
      <c r="BA347" s="69">
        <v>5.0060731966856696E-2</v>
      </c>
      <c r="BB347" s="69">
        <v>0.50400693299373078</v>
      </c>
      <c r="BC347" s="24">
        <v>63</v>
      </c>
      <c r="BD347" s="29">
        <v>40</v>
      </c>
      <c r="BE347" s="30">
        <f t="shared" si="92"/>
        <v>1.0077120326990188</v>
      </c>
      <c r="BF347" s="30">
        <v>0.91602014427657552</v>
      </c>
      <c r="BG347" s="30">
        <f t="shared" si="93"/>
        <v>1.0874937093817685</v>
      </c>
      <c r="BH347" s="31">
        <f t="shared" si="100"/>
        <v>73.71629469801394</v>
      </c>
      <c r="BI347" s="32">
        <f t="shared" si="101"/>
        <v>4893.7216922179578</v>
      </c>
      <c r="BJ347" s="33">
        <f t="shared" si="96"/>
        <v>0.89853634159078832</v>
      </c>
      <c r="BK347" s="33">
        <f t="shared" si="97"/>
        <v>0.90546588323839317</v>
      </c>
      <c r="BL347" s="15"/>
    </row>
    <row r="348" spans="1:64" x14ac:dyDescent="0.3">
      <c r="A348" s="34" t="s">
        <v>27</v>
      </c>
      <c r="B348" s="59">
        <v>40631</v>
      </c>
      <c r="C348" s="15">
        <v>64980.000000000007</v>
      </c>
      <c r="D348" s="60">
        <v>0.85</v>
      </c>
      <c r="E348" s="61">
        <v>0.85</v>
      </c>
      <c r="F348" s="62">
        <v>82.7</v>
      </c>
      <c r="G348" s="63">
        <v>82</v>
      </c>
      <c r="H348" s="63">
        <v>765</v>
      </c>
      <c r="I348" s="63">
        <v>94</v>
      </c>
      <c r="J348" s="63">
        <v>5900</v>
      </c>
      <c r="K348" s="63">
        <v>82</v>
      </c>
      <c r="L348" s="63">
        <v>696</v>
      </c>
      <c r="M348" s="63">
        <v>94</v>
      </c>
      <c r="N348" s="63">
        <v>5900</v>
      </c>
      <c r="O348" s="64">
        <f t="shared" si="98"/>
        <v>82</v>
      </c>
      <c r="P348" s="64">
        <f t="shared" si="99"/>
        <v>5900</v>
      </c>
      <c r="Q348" s="65" t="s">
        <v>17</v>
      </c>
      <c r="R348" s="64">
        <v>6</v>
      </c>
      <c r="S348" s="66">
        <v>37680.833333333336</v>
      </c>
      <c r="T348" s="67">
        <v>10.011333333333331</v>
      </c>
      <c r="U348" s="67">
        <v>18.442000000000004</v>
      </c>
      <c r="V348" s="67">
        <v>127.33733333333335</v>
      </c>
      <c r="W348" s="67">
        <v>110.38233333333332</v>
      </c>
      <c r="X348" s="67">
        <v>16.955000000000005</v>
      </c>
      <c r="Y348" s="67">
        <v>1.3249999999999995</v>
      </c>
      <c r="Z348" s="67">
        <v>0.66066666666666662</v>
      </c>
      <c r="AA348" s="67">
        <v>1.7673333333333329E-2</v>
      </c>
      <c r="AB348" s="67">
        <v>0.53827666666666674</v>
      </c>
      <c r="AC348" s="67">
        <v>4.2696666666666667E-2</v>
      </c>
      <c r="AD348" s="67">
        <v>11.768079999999998</v>
      </c>
      <c r="AE348" s="67">
        <v>10.2011</v>
      </c>
      <c r="AF348" s="68">
        <v>99.983093333333329</v>
      </c>
      <c r="AG348" s="67">
        <v>8.4073333333333319E-2</v>
      </c>
      <c r="AH348" s="67">
        <v>4.4525366666666661</v>
      </c>
      <c r="AI348" s="67">
        <v>12.404240000000003</v>
      </c>
      <c r="AJ348" s="66">
        <v>3183</v>
      </c>
      <c r="AK348" s="69">
        <v>65.488131766077714</v>
      </c>
      <c r="AL348" s="69">
        <v>0.21932079061385112</v>
      </c>
      <c r="AM348" s="69">
        <v>1.0305673027596135E-2</v>
      </c>
      <c r="AN348" s="69">
        <v>5.3420924050751708</v>
      </c>
      <c r="AO348" s="69">
        <v>6.1642952352339524</v>
      </c>
      <c r="AP348" s="69">
        <v>0.85039037688781882</v>
      </c>
      <c r="AQ348" s="69">
        <v>1.4797483476638174E-2</v>
      </c>
      <c r="AR348" s="69">
        <v>1.5742175578808127E-2</v>
      </c>
      <c r="AS348" s="69">
        <v>4.497764451088009E-5</v>
      </c>
      <c r="AT348" s="69">
        <v>1.1472115619257379E-2</v>
      </c>
      <c r="AU348" s="69">
        <v>4.3349687453300559E-4</v>
      </c>
      <c r="AV348" s="69">
        <v>0.48806015556310756</v>
      </c>
      <c r="AW348" s="69">
        <v>0.56557899109885146</v>
      </c>
      <c r="AX348" s="69">
        <v>2.8759805923920558E-4</v>
      </c>
      <c r="AY348" s="69">
        <v>1.9493470760714993E-3</v>
      </c>
      <c r="AZ348" s="69">
        <v>5.7693890989179309E-3</v>
      </c>
      <c r="BA348" s="69">
        <v>0.51445921965649632</v>
      </c>
      <c r="BB348" s="69">
        <v>0</v>
      </c>
      <c r="BC348" s="24">
        <v>63</v>
      </c>
      <c r="BD348" s="29">
        <v>40</v>
      </c>
      <c r="BE348" s="30">
        <f t="shared" si="92"/>
        <v>1.0077120326990188</v>
      </c>
      <c r="BF348" s="30">
        <v>0.91602014427657552</v>
      </c>
      <c r="BG348" s="30">
        <f t="shared" si="93"/>
        <v>1.0874937093817685</v>
      </c>
      <c r="BH348" s="31">
        <f t="shared" si="100"/>
        <v>81.685623854555985</v>
      </c>
      <c r="BI348" s="32">
        <f t="shared" si="101"/>
        <v>6416.2128853524337</v>
      </c>
      <c r="BJ348" s="33">
        <f t="shared" si="96"/>
        <v>0.94968032262665525</v>
      </c>
      <c r="BK348" s="33">
        <f t="shared" si="97"/>
        <v>0.9570042883283667</v>
      </c>
      <c r="BL348" s="15"/>
    </row>
    <row r="349" spans="1:64" x14ac:dyDescent="0.3">
      <c r="A349" s="34" t="s">
        <v>27</v>
      </c>
      <c r="B349" s="59">
        <v>40631</v>
      </c>
      <c r="C349" s="15"/>
      <c r="D349" s="60">
        <v>0.85</v>
      </c>
      <c r="E349" s="61">
        <v>0.85</v>
      </c>
      <c r="F349" s="62">
        <v>82.7</v>
      </c>
      <c r="G349" s="63">
        <v>82</v>
      </c>
      <c r="H349" s="63">
        <v>765</v>
      </c>
      <c r="I349" s="63">
        <v>94</v>
      </c>
      <c r="J349" s="63">
        <v>5900</v>
      </c>
      <c r="K349" s="63">
        <v>82</v>
      </c>
      <c r="L349" s="63">
        <v>696</v>
      </c>
      <c r="M349" s="63">
        <v>94</v>
      </c>
      <c r="N349" s="63">
        <v>5900</v>
      </c>
      <c r="O349" s="64">
        <f t="shared" si="98"/>
        <v>82</v>
      </c>
      <c r="P349" s="64">
        <f t="shared" si="99"/>
        <v>5900</v>
      </c>
      <c r="Q349" s="65" t="s">
        <v>22</v>
      </c>
      <c r="R349" s="64">
        <v>6</v>
      </c>
      <c r="S349" s="66">
        <v>38272.23333333333</v>
      </c>
      <c r="T349" s="67">
        <v>10.972666666666669</v>
      </c>
      <c r="U349" s="67">
        <v>18.346666666666657</v>
      </c>
      <c r="V349" s="67">
        <v>136.53999999999996</v>
      </c>
      <c r="W349" s="67">
        <v>119.31333333333335</v>
      </c>
      <c r="X349" s="67">
        <v>17.226666666666663</v>
      </c>
      <c r="Y349" s="67">
        <v>1.6836666666666669</v>
      </c>
      <c r="Z349" s="67">
        <v>0.67199999999999993</v>
      </c>
      <c r="AA349" s="67">
        <v>1.7926666666666678E-2</v>
      </c>
      <c r="AB349" s="67">
        <v>0.58068333333333333</v>
      </c>
      <c r="AC349" s="67">
        <v>5.3436666666666674E-2</v>
      </c>
      <c r="AD349" s="67">
        <v>12.428496666666668</v>
      </c>
      <c r="AE349" s="67">
        <v>10.860420000000001</v>
      </c>
      <c r="AF349" s="68">
        <v>99.981013333333337</v>
      </c>
      <c r="AG349" s="67">
        <v>8.421666666666669E-2</v>
      </c>
      <c r="AH349" s="67">
        <v>4.5045533333333347</v>
      </c>
      <c r="AI349" s="67">
        <v>13.100343333333335</v>
      </c>
      <c r="AJ349" s="66">
        <v>3182.3666666666668</v>
      </c>
      <c r="AK349" s="69">
        <v>78.968209812491608</v>
      </c>
      <c r="AL349" s="69">
        <v>0.1786140770088446</v>
      </c>
      <c r="AM349" s="69">
        <v>1.184186999833536E-2</v>
      </c>
      <c r="AN349" s="69">
        <v>1.1532861594256496</v>
      </c>
      <c r="AO349" s="69">
        <v>1.1889529828375245</v>
      </c>
      <c r="AP349" s="69">
        <v>6.396838299494928E-2</v>
      </c>
      <c r="AQ349" s="69">
        <v>3.3060376672795613E-2</v>
      </c>
      <c r="AR349" s="69">
        <v>1.349329335326409E-2</v>
      </c>
      <c r="AS349" s="69">
        <v>4.497764451088009E-5</v>
      </c>
      <c r="AT349" s="69">
        <v>9.734442347463566E-3</v>
      </c>
      <c r="AU349" s="69">
        <v>1.133649381219886E-3</v>
      </c>
      <c r="AV349" s="69">
        <v>8.5472118798787494E-2</v>
      </c>
      <c r="AW349" s="69">
        <v>9.1101581802384368E-2</v>
      </c>
      <c r="AX349" s="69">
        <v>2.8855565809028275E-4</v>
      </c>
      <c r="AY349" s="69">
        <v>1.7232854214198417E-3</v>
      </c>
      <c r="AZ349" s="69">
        <v>6.9304790765057781E-3</v>
      </c>
      <c r="BA349" s="69">
        <v>9.0080001543965962E-2</v>
      </c>
      <c r="BB349" s="69">
        <v>0.49013251785356071</v>
      </c>
      <c r="BC349" s="24">
        <v>63</v>
      </c>
      <c r="BD349" s="29">
        <v>40</v>
      </c>
      <c r="BE349" s="30">
        <f t="shared" si="92"/>
        <v>1.0077120326990188</v>
      </c>
      <c r="BF349" s="30">
        <v>0.91602014427657552</v>
      </c>
      <c r="BG349" s="30">
        <f t="shared" si="93"/>
        <v>1.0874937093817685</v>
      </c>
      <c r="BH349" s="31">
        <f t="shared" si="100"/>
        <v>81.685623854555985</v>
      </c>
      <c r="BI349" s="32">
        <f t="shared" si="101"/>
        <v>6416.2128853524337</v>
      </c>
      <c r="BJ349" s="33">
        <f t="shared" si="96"/>
        <v>0.94968032262665525</v>
      </c>
      <c r="BK349" s="33">
        <f t="shared" si="97"/>
        <v>0.9570042883283667</v>
      </c>
      <c r="BL349" s="15"/>
    </row>
    <row r="350" spans="1:64" x14ac:dyDescent="0.3">
      <c r="A350" s="34" t="s">
        <v>27</v>
      </c>
      <c r="B350" s="59">
        <v>40631</v>
      </c>
      <c r="C350" s="15"/>
      <c r="D350" s="60">
        <v>0.85</v>
      </c>
      <c r="E350" s="61">
        <v>0.85</v>
      </c>
      <c r="F350" s="62">
        <v>82.7</v>
      </c>
      <c r="G350" s="63">
        <v>82</v>
      </c>
      <c r="H350" s="63">
        <v>708</v>
      </c>
      <c r="I350" s="63">
        <v>94</v>
      </c>
      <c r="J350" s="63">
        <v>5927</v>
      </c>
      <c r="K350" s="63">
        <v>82</v>
      </c>
      <c r="L350" s="63">
        <v>700</v>
      </c>
      <c r="M350" s="63">
        <v>94</v>
      </c>
      <c r="N350" s="63">
        <v>5980</v>
      </c>
      <c r="O350" s="64">
        <f t="shared" si="98"/>
        <v>82</v>
      </c>
      <c r="P350" s="64">
        <f t="shared" si="99"/>
        <v>5980</v>
      </c>
      <c r="Q350" s="65" t="s">
        <v>17</v>
      </c>
      <c r="R350" s="64">
        <v>6</v>
      </c>
      <c r="S350" s="66">
        <v>37579.1</v>
      </c>
      <c r="T350" s="67">
        <v>8.5353333333333303</v>
      </c>
      <c r="U350" s="67">
        <v>18.454999999999995</v>
      </c>
      <c r="V350" s="67">
        <v>128.68666666666667</v>
      </c>
      <c r="W350" s="67">
        <v>111.59999999999998</v>
      </c>
      <c r="X350" s="67">
        <v>17.086666666666666</v>
      </c>
      <c r="Y350" s="67">
        <v>1.059666666666667</v>
      </c>
      <c r="Z350" s="67">
        <v>0.80366666666666675</v>
      </c>
      <c r="AA350" s="67">
        <v>1.7623333333333331E-2</v>
      </c>
      <c r="AB350" s="67">
        <v>0.46015333333333341</v>
      </c>
      <c r="AC350" s="67">
        <v>3.4236666666666679E-2</v>
      </c>
      <c r="AD350" s="67">
        <v>11.925056666666666</v>
      </c>
      <c r="AE350" s="67">
        <v>10.341670000000001</v>
      </c>
      <c r="AF350" s="68">
        <v>99.985773333333313</v>
      </c>
      <c r="AG350" s="67">
        <v>0.10255333333333333</v>
      </c>
      <c r="AH350" s="67">
        <v>4.4434766666666663</v>
      </c>
      <c r="AI350" s="67">
        <v>12.569686666666664</v>
      </c>
      <c r="AJ350" s="66">
        <v>3183</v>
      </c>
      <c r="AK350" s="69">
        <v>81.196802212586789</v>
      </c>
      <c r="AL350" s="69">
        <v>0.22533857029908827</v>
      </c>
      <c r="AM350" s="69">
        <v>1.3833991121322104E-2</v>
      </c>
      <c r="AN350" s="69">
        <v>0.55132025446621746</v>
      </c>
      <c r="AO350" s="69">
        <v>0.43549417036030164</v>
      </c>
      <c r="AP350" s="69">
        <v>0.1279367659898985</v>
      </c>
      <c r="AQ350" s="69">
        <v>9.2785749995884983E-3</v>
      </c>
      <c r="AR350" s="69">
        <v>3.1675437381877537E-2</v>
      </c>
      <c r="AS350" s="69">
        <v>4.3018306715207371E-5</v>
      </c>
      <c r="AT350" s="69">
        <v>1.1384827572281219E-2</v>
      </c>
      <c r="AU350" s="69">
        <v>3.2851109605291142E-4</v>
      </c>
      <c r="AV350" s="69">
        <v>6.5578422036380243E-2</v>
      </c>
      <c r="AW350" s="69">
        <v>5.2999675665891186E-2</v>
      </c>
      <c r="AX350" s="69">
        <v>2.7409202247002712E-4</v>
      </c>
      <c r="AY350" s="69">
        <v>4.1656007832073247E-3</v>
      </c>
      <c r="AZ350" s="69">
        <v>7.1506779680181546E-3</v>
      </c>
      <c r="BA350" s="69">
        <v>6.9122718124503241E-2</v>
      </c>
      <c r="BB350" s="69">
        <v>0</v>
      </c>
      <c r="BC350" s="24">
        <v>63</v>
      </c>
      <c r="BD350" s="29">
        <v>40</v>
      </c>
      <c r="BE350" s="30">
        <f t="shared" si="92"/>
        <v>1.0077120326990188</v>
      </c>
      <c r="BF350" s="30">
        <v>0.91602014427657552</v>
      </c>
      <c r="BG350" s="30">
        <f t="shared" si="93"/>
        <v>1.0874937093817685</v>
      </c>
      <c r="BH350" s="31">
        <f t="shared" si="100"/>
        <v>81.685623854555985</v>
      </c>
      <c r="BI350" s="32">
        <f t="shared" si="101"/>
        <v>6503.2123821029754</v>
      </c>
      <c r="BJ350" s="33">
        <f t="shared" si="96"/>
        <v>0.94968032262665525</v>
      </c>
      <c r="BK350" s="33">
        <f t="shared" si="97"/>
        <v>0.9570042883283667</v>
      </c>
      <c r="BL350" s="15"/>
    </row>
    <row r="351" spans="1:64" x14ac:dyDescent="0.3">
      <c r="A351" s="34" t="s">
        <v>27</v>
      </c>
      <c r="B351" s="59">
        <v>40631</v>
      </c>
      <c r="C351" s="15">
        <v>65700</v>
      </c>
      <c r="D351" s="60">
        <v>1</v>
      </c>
      <c r="E351" s="61">
        <v>1</v>
      </c>
      <c r="F351" s="62">
        <v>88.5</v>
      </c>
      <c r="G351" s="63">
        <v>87.5</v>
      </c>
      <c r="H351" s="63">
        <v>754</v>
      </c>
      <c r="I351" s="63">
        <v>95</v>
      </c>
      <c r="J351" s="63">
        <v>6900</v>
      </c>
      <c r="K351" s="63">
        <v>88</v>
      </c>
      <c r="L351" s="63">
        <v>759</v>
      </c>
      <c r="M351" s="63">
        <v>97</v>
      </c>
      <c r="N351" s="63">
        <v>7150</v>
      </c>
      <c r="O351" s="64">
        <f t="shared" si="98"/>
        <v>88</v>
      </c>
      <c r="P351" s="64">
        <f t="shared" si="99"/>
        <v>7150</v>
      </c>
      <c r="Q351" s="65" t="s">
        <v>17</v>
      </c>
      <c r="R351" s="64">
        <v>6</v>
      </c>
      <c r="S351" s="66">
        <v>41998.466666666667</v>
      </c>
      <c r="T351" s="67">
        <v>13.218</v>
      </c>
      <c r="U351" s="67">
        <v>17.725999999999999</v>
      </c>
      <c r="V351" s="67">
        <v>174.11333333333337</v>
      </c>
      <c r="W351" s="67">
        <v>153.12333333333333</v>
      </c>
      <c r="X351" s="67">
        <v>20.989999999999995</v>
      </c>
      <c r="Y351" s="67">
        <v>0.94966666666666621</v>
      </c>
      <c r="Z351" s="67">
        <v>0.81400000000000006</v>
      </c>
      <c r="AA351" s="67">
        <v>1.9673333333333338E-2</v>
      </c>
      <c r="AB351" s="67">
        <v>0.63695333333333326</v>
      </c>
      <c r="AC351" s="67">
        <v>2.7536666666666664E-2</v>
      </c>
      <c r="AD351" s="67">
        <v>14.48043</v>
      </c>
      <c r="AE351" s="67">
        <v>12.734703333333334</v>
      </c>
      <c r="AF351" s="68">
        <v>99.98227999999996</v>
      </c>
      <c r="AG351" s="67">
        <v>9.3219999999999997E-2</v>
      </c>
      <c r="AH351" s="67">
        <v>4.8310333333333348</v>
      </c>
      <c r="AI351" s="67">
        <v>15.263199999999999</v>
      </c>
      <c r="AJ351" s="66">
        <v>3180</v>
      </c>
      <c r="AK351" s="69">
        <v>244.50692583570458</v>
      </c>
      <c r="AL351" s="69">
        <v>0.81184931504854529</v>
      </c>
      <c r="AM351" s="69">
        <v>2.5810984029124649E-2</v>
      </c>
      <c r="AN351" s="69">
        <v>3.2800056069450694</v>
      </c>
      <c r="AO351" s="69">
        <v>3.0440086244540292</v>
      </c>
      <c r="AP351" s="69">
        <v>0.23975562270984327</v>
      </c>
      <c r="AQ351" s="69">
        <v>3.1984191497474619E-3</v>
      </c>
      <c r="AR351" s="69">
        <v>1.5887535778195662E-2</v>
      </c>
      <c r="AS351" s="69">
        <v>1.1426929274467355E-4</v>
      </c>
      <c r="AT351" s="69">
        <v>3.5346245309384718E-2</v>
      </c>
      <c r="AU351" s="69">
        <v>1.8096167118144537E-4</v>
      </c>
      <c r="AV351" s="69">
        <v>0.2074341127634439</v>
      </c>
      <c r="AW351" s="69">
        <v>0.19567080814684101</v>
      </c>
      <c r="AX351" s="69">
        <v>8.1722828448634933E-4</v>
      </c>
      <c r="AY351" s="69">
        <v>1.7422537920354971E-3</v>
      </c>
      <c r="AZ351" s="69">
        <v>2.1393978097833478E-2</v>
      </c>
      <c r="BA351" s="69">
        <v>0.21865526796070694</v>
      </c>
      <c r="BB351" s="69">
        <v>0</v>
      </c>
      <c r="BC351" s="24">
        <v>63</v>
      </c>
      <c r="BD351" s="29">
        <v>40</v>
      </c>
      <c r="BE351" s="30">
        <f t="shared" si="92"/>
        <v>1.0077120326990188</v>
      </c>
      <c r="BF351" s="30">
        <v>0.91602014427657552</v>
      </c>
      <c r="BG351" s="30">
        <f t="shared" si="93"/>
        <v>1.0874937093817685</v>
      </c>
      <c r="BH351" s="31">
        <f t="shared" si="100"/>
        <v>87.662620721962526</v>
      </c>
      <c r="BI351" s="32">
        <f t="shared" si="101"/>
        <v>7775.5800220796446</v>
      </c>
      <c r="BJ351" s="33">
        <f t="shared" si="96"/>
        <v>0.99068872898787608</v>
      </c>
      <c r="BK351" s="33">
        <f t="shared" si="97"/>
        <v>0.99832895286037993</v>
      </c>
      <c r="BL351" s="15"/>
    </row>
    <row r="352" spans="1:64" x14ac:dyDescent="0.3">
      <c r="A352" s="34" t="s">
        <v>27</v>
      </c>
      <c r="B352" s="59">
        <v>40631</v>
      </c>
      <c r="C352" s="15">
        <v>65880</v>
      </c>
      <c r="D352" s="60">
        <v>7.0000000000000007E-2</v>
      </c>
      <c r="E352" s="61">
        <v>7.0000000000000007E-2</v>
      </c>
      <c r="F352" s="62">
        <v>25</v>
      </c>
      <c r="G352" s="63">
        <v>25</v>
      </c>
      <c r="H352" s="63">
        <v>456</v>
      </c>
      <c r="I352" s="63">
        <v>62</v>
      </c>
      <c r="J352" s="63">
        <v>820</v>
      </c>
      <c r="K352" s="63">
        <v>25</v>
      </c>
      <c r="L352" s="63">
        <v>457</v>
      </c>
      <c r="M352" s="63">
        <v>64</v>
      </c>
      <c r="N352" s="63">
        <v>830</v>
      </c>
      <c r="O352" s="64">
        <f t="shared" si="98"/>
        <v>25</v>
      </c>
      <c r="P352" s="64">
        <f t="shared" si="99"/>
        <v>830</v>
      </c>
      <c r="Q352" s="65" t="s">
        <v>17</v>
      </c>
      <c r="R352" s="64">
        <v>6</v>
      </c>
      <c r="S352" s="66">
        <v>22789.033333333333</v>
      </c>
      <c r="T352" s="67">
        <v>545.79066666666677</v>
      </c>
      <c r="U352" s="67">
        <v>20.794666666666664</v>
      </c>
      <c r="V352" s="67">
        <v>18.028000000000002</v>
      </c>
      <c r="W352" s="67">
        <v>1.6293333333333335</v>
      </c>
      <c r="X352" s="67">
        <v>16.398666666666667</v>
      </c>
      <c r="Y352" s="67">
        <v>99.434999999999988</v>
      </c>
      <c r="Z352" s="67">
        <v>5.0333333333333362E-2</v>
      </c>
      <c r="AA352" s="67">
        <v>1.1000000000000005E-2</v>
      </c>
      <c r="AB352" s="67">
        <v>47.438503333333337</v>
      </c>
      <c r="AC352" s="67">
        <v>5.1115033333333324</v>
      </c>
      <c r="AD352" s="67">
        <v>2.6576066666666667</v>
      </c>
      <c r="AE352" s="67">
        <v>0.24019333333333337</v>
      </c>
      <c r="AF352" s="68">
        <v>98.374426666666665</v>
      </c>
      <c r="AG352" s="67">
        <v>1.0213333333333331E-2</v>
      </c>
      <c r="AH352" s="67">
        <v>3.1628666666666669</v>
      </c>
      <c r="AI352" s="67">
        <v>2.8012633333333339</v>
      </c>
      <c r="AJ352" s="66">
        <v>3112.1</v>
      </c>
      <c r="AK352" s="69">
        <v>40.515202198840633</v>
      </c>
      <c r="AL352" s="69">
        <v>6.0654152050064294</v>
      </c>
      <c r="AM352" s="69">
        <v>7.760791522613622E-3</v>
      </c>
      <c r="AN352" s="69">
        <v>6.7995943083849208E-2</v>
      </c>
      <c r="AO352" s="69">
        <v>1.4125870942531479E-2</v>
      </c>
      <c r="AP352" s="69">
        <v>5.8175319647527535E-2</v>
      </c>
      <c r="AQ352" s="69">
        <v>2.0311008565937141</v>
      </c>
      <c r="AR352" s="69">
        <v>7.1839540228412647E-3</v>
      </c>
      <c r="AS352" s="69">
        <v>5.2931370507034704E-18</v>
      </c>
      <c r="AT352" s="69">
        <v>0.58547915271451467</v>
      </c>
      <c r="AU352" s="69">
        <v>0.10555004527463967</v>
      </c>
      <c r="AV352" s="69">
        <v>9.2312786626299291E-3</v>
      </c>
      <c r="AW352" s="69">
        <v>2.1575742019178863E-3</v>
      </c>
      <c r="AX352" s="69">
        <v>2.0258432613459335E-2</v>
      </c>
      <c r="AY352" s="69">
        <v>1.4592707988470876E-3</v>
      </c>
      <c r="AZ352" s="69">
        <v>3.2590810354150559E-3</v>
      </c>
      <c r="BA352" s="69">
        <v>9.7369358393813756E-3</v>
      </c>
      <c r="BB352" s="69">
        <v>1.0938700673013821</v>
      </c>
      <c r="BC352" s="24">
        <v>63</v>
      </c>
      <c r="BD352" s="29">
        <v>40</v>
      </c>
      <c r="BE352" s="30">
        <f t="shared" si="92"/>
        <v>1.0077120326990188</v>
      </c>
      <c r="BF352" s="30">
        <v>0.91602014427657552</v>
      </c>
      <c r="BG352" s="30">
        <f t="shared" si="93"/>
        <v>1.0874937093817685</v>
      </c>
      <c r="BH352" s="31">
        <f t="shared" si="100"/>
        <v>24.904153614193898</v>
      </c>
      <c r="BI352" s="32">
        <f t="shared" si="101"/>
        <v>902.61977878686787</v>
      </c>
      <c r="BJ352" s="33">
        <f t="shared" si="96"/>
        <v>0.60370700413221456</v>
      </c>
      <c r="BK352" s="33">
        <f t="shared" si="97"/>
        <v>0.60836281228870881</v>
      </c>
      <c r="BL352" s="15"/>
    </row>
    <row r="353" spans="1:64" x14ac:dyDescent="0.3">
      <c r="A353" s="34" t="s">
        <v>27</v>
      </c>
      <c r="B353" s="59">
        <v>40631</v>
      </c>
      <c r="C353" s="15">
        <v>66780</v>
      </c>
      <c r="D353" s="60">
        <v>0.04</v>
      </c>
      <c r="E353" s="61">
        <v>0.04</v>
      </c>
      <c r="F353" s="62">
        <v>20</v>
      </c>
      <c r="G353" s="63">
        <v>21.5</v>
      </c>
      <c r="H353" s="63">
        <v>454</v>
      </c>
      <c r="I353" s="63">
        <v>59</v>
      </c>
      <c r="J353" s="63">
        <v>790</v>
      </c>
      <c r="K353" s="63">
        <v>20.5</v>
      </c>
      <c r="L353" s="63">
        <v>465</v>
      </c>
      <c r="M353" s="63">
        <v>59</v>
      </c>
      <c r="N353" s="63">
        <v>760</v>
      </c>
      <c r="O353" s="64">
        <f t="shared" si="98"/>
        <v>20.5</v>
      </c>
      <c r="P353" s="64">
        <f t="shared" si="99"/>
        <v>760</v>
      </c>
      <c r="Q353" s="65" t="s">
        <v>17</v>
      </c>
      <c r="R353" s="64">
        <v>8</v>
      </c>
      <c r="S353" s="66">
        <v>18270.066666666666</v>
      </c>
      <c r="T353" s="67">
        <v>834.02733333333344</v>
      </c>
      <c r="U353" s="67">
        <v>21.495333333333331</v>
      </c>
      <c r="V353" s="67">
        <v>11.24</v>
      </c>
      <c r="W353" s="67">
        <v>0.75933333333333342</v>
      </c>
      <c r="X353" s="67">
        <v>10.480666666666666</v>
      </c>
      <c r="Y353" s="67">
        <v>296.01600000000002</v>
      </c>
      <c r="Z353" s="67">
        <v>3.4666666666666686E-2</v>
      </c>
      <c r="AA353" s="67">
        <v>9.1199999999999979E-3</v>
      </c>
      <c r="AB353" s="67">
        <v>87.790303333333355</v>
      </c>
      <c r="AC353" s="67">
        <v>18.352826666666669</v>
      </c>
      <c r="AD353" s="67">
        <v>1.9984466666666669</v>
      </c>
      <c r="AE353" s="67">
        <v>0.13500666666666666</v>
      </c>
      <c r="AF353" s="68">
        <v>96.10235333333334</v>
      </c>
      <c r="AG353" s="67">
        <v>8.4799999999999962E-3</v>
      </c>
      <c r="AH353" s="67">
        <v>2.7588866666666667</v>
      </c>
      <c r="AI353" s="67">
        <v>2.1064866666666671</v>
      </c>
      <c r="AJ353" s="66">
        <v>3021.5333333333333</v>
      </c>
      <c r="AK353" s="69">
        <v>151.51782263059692</v>
      </c>
      <c r="AL353" s="69">
        <v>9.0864362473893312</v>
      </c>
      <c r="AM353" s="69">
        <v>3.1154048094006872E-2</v>
      </c>
      <c r="AN353" s="69">
        <v>0.15310577817434676</v>
      </c>
      <c r="AO353" s="69">
        <v>2.1161665623339383E-2</v>
      </c>
      <c r="AP353" s="69">
        <v>0.16652499726060985</v>
      </c>
      <c r="AQ353" s="69">
        <v>4.7419911429654942</v>
      </c>
      <c r="AR353" s="69">
        <v>7.3029674334021202E-3</v>
      </c>
      <c r="AS353" s="69">
        <v>8.4690104457979475E-5</v>
      </c>
      <c r="AT353" s="69">
        <v>0.70261690374835883</v>
      </c>
      <c r="AU353" s="69">
        <v>0.31915145138238449</v>
      </c>
      <c r="AV353" s="69">
        <v>3.1531481076070234E-2</v>
      </c>
      <c r="AW353" s="69">
        <v>4.1226818634387073E-3</v>
      </c>
      <c r="AX353" s="69">
        <v>3.8305007625575725E-2</v>
      </c>
      <c r="AY353" s="69">
        <v>1.7993102126590932E-3</v>
      </c>
      <c r="AZ353" s="69">
        <v>1.4328407600561088E-2</v>
      </c>
      <c r="BA353" s="69">
        <v>3.3248393617751219E-2</v>
      </c>
      <c r="BB353" s="69">
        <v>1.4076964145021815</v>
      </c>
      <c r="BC353" s="24">
        <v>64</v>
      </c>
      <c r="BD353" s="29">
        <v>41</v>
      </c>
      <c r="BE353" s="30">
        <f t="shared" si="92"/>
        <v>1.0096400408737736</v>
      </c>
      <c r="BF353" s="30">
        <v>0.91602014427657552</v>
      </c>
      <c r="BG353" s="30">
        <f t="shared" si="93"/>
        <v>1.0864548744522771</v>
      </c>
      <c r="BH353" s="31">
        <f t="shared" si="100"/>
        <v>20.401898292338156</v>
      </c>
      <c r="BI353" s="32">
        <f t="shared" si="101"/>
        <v>825.70570458373061</v>
      </c>
      <c r="BJ353" s="33">
        <f t="shared" si="96"/>
        <v>0.57221452636307379</v>
      </c>
      <c r="BK353" s="33">
        <f t="shared" si="97"/>
        <v>0.57773069778578079</v>
      </c>
      <c r="BL353" s="15"/>
    </row>
    <row r="354" spans="1:64" x14ac:dyDescent="0.3">
      <c r="A354" s="34" t="s">
        <v>27</v>
      </c>
      <c r="B354" s="59">
        <v>40631</v>
      </c>
      <c r="C354" s="15">
        <v>67260</v>
      </c>
      <c r="D354" s="60">
        <v>1</v>
      </c>
      <c r="E354" s="61">
        <v>1</v>
      </c>
      <c r="F354" s="62">
        <v>88.5</v>
      </c>
      <c r="G354" s="63">
        <v>87.5</v>
      </c>
      <c r="H354" s="63">
        <v>789</v>
      </c>
      <c r="I354" s="63">
        <v>95</v>
      </c>
      <c r="J354" s="63">
        <v>7280</v>
      </c>
      <c r="K354" s="63">
        <v>88</v>
      </c>
      <c r="L354" s="63">
        <v>785</v>
      </c>
      <c r="M354" s="63">
        <v>97</v>
      </c>
      <c r="N354" s="63">
        <v>7370</v>
      </c>
      <c r="O354" s="64">
        <f t="shared" si="98"/>
        <v>88</v>
      </c>
      <c r="P354" s="64">
        <f t="shared" si="99"/>
        <v>7370</v>
      </c>
      <c r="Q354" s="65" t="s">
        <v>17</v>
      </c>
      <c r="R354" s="64">
        <v>6</v>
      </c>
      <c r="S354" s="66">
        <v>44293.23333333333</v>
      </c>
      <c r="T354" s="67">
        <v>20.411999999999995</v>
      </c>
      <c r="U354" s="67">
        <v>17.279333333333334</v>
      </c>
      <c r="V354" s="67">
        <v>186.61666666666665</v>
      </c>
      <c r="W354" s="67">
        <v>164.32333333333332</v>
      </c>
      <c r="X354" s="67">
        <v>22.293333333333333</v>
      </c>
      <c r="Y354" s="67">
        <v>4.0873333333333326</v>
      </c>
      <c r="Z354" s="67">
        <v>0.81199999999999994</v>
      </c>
      <c r="AA354" s="67">
        <v>2.0750000000000001E-2</v>
      </c>
      <c r="AB354" s="67">
        <v>0.93206666666666649</v>
      </c>
      <c r="AC354" s="67">
        <v>0.11256333333333331</v>
      </c>
      <c r="AD354" s="67">
        <v>14.739010000000002</v>
      </c>
      <c r="AE354" s="67">
        <v>12.978273333333332</v>
      </c>
      <c r="AF354" s="68">
        <v>99.966856666666644</v>
      </c>
      <c r="AG354" s="67">
        <v>8.8313333333333369E-2</v>
      </c>
      <c r="AH354" s="67">
        <v>5.0311333333333321</v>
      </c>
      <c r="AI354" s="67">
        <v>15.535750000000002</v>
      </c>
      <c r="AJ354" s="66">
        <v>3178</v>
      </c>
      <c r="AK354" s="69">
        <v>99.448369322929054</v>
      </c>
      <c r="AL354" s="69">
        <v>0.7253175285634853</v>
      </c>
      <c r="AM354" s="69">
        <v>1.1121068335350856E-2</v>
      </c>
      <c r="AN354" s="69">
        <v>0.53050615605070661</v>
      </c>
      <c r="AO354" s="69">
        <v>0.47899559665058639</v>
      </c>
      <c r="AP354" s="69">
        <v>7.3967995564406724E-2</v>
      </c>
      <c r="AQ354" s="69">
        <v>0.17959597056637952</v>
      </c>
      <c r="AR354" s="69">
        <v>1.3995073024658225E-2</v>
      </c>
      <c r="AS354" s="69">
        <v>5.0854762771560485E-5</v>
      </c>
      <c r="AT354" s="69">
        <v>3.1253935844103353E-2</v>
      </c>
      <c r="AU354" s="69">
        <v>4.8457932935359683E-3</v>
      </c>
      <c r="AV354" s="69">
        <v>6.1639879332603606E-2</v>
      </c>
      <c r="AW354" s="69">
        <v>5.5667510076892406E-2</v>
      </c>
      <c r="AX354" s="69">
        <v>1.1056854118086329E-3</v>
      </c>
      <c r="AY354" s="69">
        <v>1.5692592878946664E-3</v>
      </c>
      <c r="AZ354" s="69">
        <v>8.6885312172220799E-3</v>
      </c>
      <c r="BA354" s="69">
        <v>6.4962831548190866E-2</v>
      </c>
      <c r="BB354" s="69">
        <v>0</v>
      </c>
      <c r="BC354" s="24">
        <v>66</v>
      </c>
      <c r="BD354" s="29">
        <v>42</v>
      </c>
      <c r="BE354" s="30">
        <f t="shared" si="92"/>
        <v>1.013496057223283</v>
      </c>
      <c r="BF354" s="30">
        <v>0.91602014427657552</v>
      </c>
      <c r="BG354" s="30">
        <f t="shared" si="93"/>
        <v>1.0843861046059393</v>
      </c>
      <c r="BH354" s="31">
        <f t="shared" si="100"/>
        <v>87.412117407352866</v>
      </c>
      <c r="BI354" s="32">
        <f t="shared" si="101"/>
        <v>7991.9255909457725</v>
      </c>
      <c r="BJ354" s="33">
        <f t="shared" si="96"/>
        <v>0.98891653213995312</v>
      </c>
      <c r="BK354" s="33">
        <f t="shared" si="97"/>
        <v>1.0022630062467646</v>
      </c>
      <c r="BL354" s="15"/>
    </row>
    <row r="355" spans="1:64" x14ac:dyDescent="0.3">
      <c r="A355" s="34" t="s">
        <v>27</v>
      </c>
      <c r="B355" s="59">
        <v>40631</v>
      </c>
      <c r="C355" s="15">
        <v>67440</v>
      </c>
      <c r="D355" s="60">
        <v>0.85</v>
      </c>
      <c r="E355" s="61">
        <v>0.85</v>
      </c>
      <c r="F355" s="62">
        <v>82.7</v>
      </c>
      <c r="G355" s="63">
        <v>82</v>
      </c>
      <c r="H355" s="63">
        <v>726</v>
      </c>
      <c r="I355" s="63">
        <v>94</v>
      </c>
      <c r="J355" s="63">
        <v>6000</v>
      </c>
      <c r="K355" s="63">
        <v>82</v>
      </c>
      <c r="L355" s="63">
        <v>725</v>
      </c>
      <c r="M355" s="63">
        <v>95</v>
      </c>
      <c r="N355" s="63">
        <v>6000</v>
      </c>
      <c r="O355" s="64">
        <f t="shared" si="98"/>
        <v>82</v>
      </c>
      <c r="P355" s="64">
        <f t="shared" si="99"/>
        <v>6000</v>
      </c>
      <c r="Q355" s="65" t="s">
        <v>17</v>
      </c>
      <c r="R355" s="64">
        <v>6</v>
      </c>
      <c r="S355" s="66">
        <v>38244.466666666667</v>
      </c>
      <c r="T355" s="67">
        <v>9.1600000000000019</v>
      </c>
      <c r="U355" s="67">
        <v>18.291333333333334</v>
      </c>
      <c r="V355" s="67">
        <v>132.66</v>
      </c>
      <c r="W355" s="67">
        <v>114.99999999999999</v>
      </c>
      <c r="X355" s="67">
        <v>17.66</v>
      </c>
      <c r="Y355" s="67">
        <v>2.3540000000000001</v>
      </c>
      <c r="Z355" s="67">
        <v>0.64500000000000013</v>
      </c>
      <c r="AA355" s="67">
        <v>1.7960000000000011E-2</v>
      </c>
      <c r="AB355" s="67">
        <v>0.48510333333333328</v>
      </c>
      <c r="AC355" s="67">
        <v>7.4766666666666662E-2</v>
      </c>
      <c r="AD355" s="67">
        <v>12.084286666666664</v>
      </c>
      <c r="AE355" s="67">
        <v>10.475583333333333</v>
      </c>
      <c r="AF355" s="68">
        <v>99.981123333333329</v>
      </c>
      <c r="AG355" s="67">
        <v>8.0903333333333313E-2</v>
      </c>
      <c r="AH355" s="67">
        <v>4.5019033333333338</v>
      </c>
      <c r="AI355" s="67">
        <v>12.737523333333334</v>
      </c>
      <c r="AJ355" s="66">
        <v>3183</v>
      </c>
      <c r="AK355" s="69">
        <v>86.836641453179851</v>
      </c>
      <c r="AL355" s="69">
        <v>0.27861727549969056</v>
      </c>
      <c r="AM355" s="69">
        <v>1.4319827906240781E-2</v>
      </c>
      <c r="AN355" s="69">
        <v>0.44844559119880933</v>
      </c>
      <c r="AO355" s="69">
        <v>0.48280787926274604</v>
      </c>
      <c r="AP355" s="69">
        <v>5.6324184797503722E-2</v>
      </c>
      <c r="AQ355" s="69">
        <v>6.5632204038061345E-2</v>
      </c>
      <c r="AR355" s="69">
        <v>1.4081046199376163E-2</v>
      </c>
      <c r="AS355" s="69">
        <v>4.982728791224367E-5</v>
      </c>
      <c r="AT355" s="69">
        <v>1.484163489770522E-2</v>
      </c>
      <c r="AU355" s="69">
        <v>1.9585943822095953E-3</v>
      </c>
      <c r="AV355" s="69">
        <v>2.8804665969408543E-2</v>
      </c>
      <c r="AW355" s="69">
        <v>3.2112282356769863E-2</v>
      </c>
      <c r="AX355" s="69">
        <v>3.4107672646156327E-4</v>
      </c>
      <c r="AY355" s="69">
        <v>1.8102168537142893E-3</v>
      </c>
      <c r="AZ355" s="69">
        <v>7.6429134783000891E-3</v>
      </c>
      <c r="BA355" s="69">
        <v>3.037448660935033E-2</v>
      </c>
      <c r="BB355" s="69">
        <v>0</v>
      </c>
      <c r="BC355" s="24">
        <v>65</v>
      </c>
      <c r="BD355" s="29">
        <v>41</v>
      </c>
      <c r="BE355" s="30">
        <f t="shared" si="92"/>
        <v>1.0115680490485282</v>
      </c>
      <c r="BF355" s="30">
        <v>0.91602014427657552</v>
      </c>
      <c r="BG355" s="30">
        <f t="shared" si="93"/>
        <v>1.0854190109063819</v>
      </c>
      <c r="BH355" s="31">
        <f t="shared" si="100"/>
        <v>81.529785675622151</v>
      </c>
      <c r="BI355" s="32">
        <f t="shared" si="101"/>
        <v>6512.5140654382913</v>
      </c>
      <c r="BJ355" s="33">
        <f t="shared" si="96"/>
        <v>0.94864449147263796</v>
      </c>
      <c r="BK355" s="33">
        <f t="shared" si="97"/>
        <v>0.9596184574796095</v>
      </c>
      <c r="BL355" s="15"/>
    </row>
    <row r="356" spans="1:64" x14ac:dyDescent="0.3">
      <c r="A356" s="34" t="s">
        <v>27</v>
      </c>
      <c r="B356" s="59">
        <v>40631</v>
      </c>
      <c r="C356" s="15"/>
      <c r="D356" s="60">
        <v>0.85</v>
      </c>
      <c r="E356" s="61">
        <v>0.85</v>
      </c>
      <c r="F356" s="62">
        <v>82.7</v>
      </c>
      <c r="G356" s="63">
        <v>82</v>
      </c>
      <c r="H356" s="63">
        <v>726</v>
      </c>
      <c r="I356" s="63">
        <v>94</v>
      </c>
      <c r="J356" s="63">
        <v>6000</v>
      </c>
      <c r="K356" s="63">
        <v>82</v>
      </c>
      <c r="L356" s="63">
        <v>725</v>
      </c>
      <c r="M356" s="63">
        <v>95</v>
      </c>
      <c r="N356" s="63">
        <v>6000</v>
      </c>
      <c r="O356" s="64">
        <f t="shared" si="98"/>
        <v>82</v>
      </c>
      <c r="P356" s="64">
        <f t="shared" si="99"/>
        <v>6000</v>
      </c>
      <c r="Q356" s="65" t="s">
        <v>22</v>
      </c>
      <c r="R356" s="64">
        <v>6</v>
      </c>
      <c r="S356" s="66">
        <v>38137.26666666667</v>
      </c>
      <c r="T356" s="67">
        <v>10.616666666666667</v>
      </c>
      <c r="U356" s="67">
        <v>18.251666666666669</v>
      </c>
      <c r="V356" s="67">
        <v>135.65666666666667</v>
      </c>
      <c r="W356" s="67">
        <v>118.09666666666666</v>
      </c>
      <c r="X356" s="67">
        <v>17.560000000000002</v>
      </c>
      <c r="Y356" s="67">
        <v>2.5206666666666662</v>
      </c>
      <c r="Z356" s="67">
        <v>0.65633333333333332</v>
      </c>
      <c r="AA356" s="67">
        <v>1.7893333333333348E-2</v>
      </c>
      <c r="AB356" s="67">
        <v>0.56386999999999998</v>
      </c>
      <c r="AC356" s="67">
        <v>8.0296666666666683E-2</v>
      </c>
      <c r="AD356" s="67">
        <v>12.39052</v>
      </c>
      <c r="AE356" s="67">
        <v>10.786629999999999</v>
      </c>
      <c r="AF356" s="68">
        <v>99.978726666666688</v>
      </c>
      <c r="AG356" s="67">
        <v>8.2546666666666671E-2</v>
      </c>
      <c r="AH356" s="67">
        <v>4.4925933333333337</v>
      </c>
      <c r="AI356" s="67">
        <v>13.060306666666667</v>
      </c>
      <c r="AJ356" s="66">
        <v>3182.8</v>
      </c>
      <c r="AK356" s="69">
        <v>51.944886797816501</v>
      </c>
      <c r="AL356" s="69">
        <v>0.30653045450695166</v>
      </c>
      <c r="AM356" s="69">
        <v>9.8552745665270187E-3</v>
      </c>
      <c r="AN356" s="69">
        <v>0.87678225714182834</v>
      </c>
      <c r="AO356" s="69">
        <v>0.77880692722142042</v>
      </c>
      <c r="AP356" s="69">
        <v>0.11325893433586869</v>
      </c>
      <c r="AQ356" s="69">
        <v>2.7784060592154283E-2</v>
      </c>
      <c r="AR356" s="69">
        <v>1.0980651740387653E-2</v>
      </c>
      <c r="AS356" s="69">
        <v>2.5370813170246111E-5</v>
      </c>
      <c r="AT356" s="69">
        <v>1.6473074164034856E-2</v>
      </c>
      <c r="AU356" s="69">
        <v>9.0952178921533853E-4</v>
      </c>
      <c r="AV356" s="69">
        <v>7.4080726703816269E-2</v>
      </c>
      <c r="AW356" s="69">
        <v>6.6311683840731286E-2</v>
      </c>
      <c r="AX356" s="69">
        <v>3.7777327020087093E-4</v>
      </c>
      <c r="AY356" s="69">
        <v>1.3738276088543907E-3</v>
      </c>
      <c r="AZ356" s="69">
        <v>4.5554009879394943E-3</v>
      </c>
      <c r="BA356" s="69">
        <v>7.8081243866104932E-2</v>
      </c>
      <c r="BB356" s="69">
        <v>0.40683810217248617</v>
      </c>
      <c r="BC356" s="24">
        <v>65</v>
      </c>
      <c r="BD356" s="29">
        <v>41</v>
      </c>
      <c r="BE356" s="30">
        <f t="shared" si="92"/>
        <v>1.0115680490485282</v>
      </c>
      <c r="BF356" s="30">
        <v>0.91602014427657552</v>
      </c>
      <c r="BG356" s="30">
        <f t="shared" si="93"/>
        <v>1.0854190109063819</v>
      </c>
      <c r="BH356" s="31">
        <f t="shared" si="100"/>
        <v>81.529785675622151</v>
      </c>
      <c r="BI356" s="32">
        <f t="shared" si="101"/>
        <v>6512.5140654382913</v>
      </c>
      <c r="BJ356" s="33">
        <f t="shared" si="96"/>
        <v>0.94864449147263796</v>
      </c>
      <c r="BK356" s="33">
        <f t="shared" si="97"/>
        <v>0.9596184574796095</v>
      </c>
      <c r="BL356" s="15"/>
    </row>
    <row r="357" spans="1:64" x14ac:dyDescent="0.3">
      <c r="A357" s="34" t="s">
        <v>27</v>
      </c>
      <c r="B357" s="59">
        <v>40631</v>
      </c>
      <c r="C357" s="15">
        <v>67740</v>
      </c>
      <c r="D357" s="60">
        <v>0.65</v>
      </c>
      <c r="E357" s="61">
        <v>0.65</v>
      </c>
      <c r="F357" s="62">
        <v>74.099999999999994</v>
      </c>
      <c r="G357" s="63">
        <v>74</v>
      </c>
      <c r="H357" s="63">
        <v>638</v>
      </c>
      <c r="I357" s="63">
        <v>91</v>
      </c>
      <c r="J357" s="63">
        <v>4450</v>
      </c>
      <c r="K357" s="63">
        <v>74</v>
      </c>
      <c r="L357" s="63">
        <v>625</v>
      </c>
      <c r="M357" s="63">
        <v>91</v>
      </c>
      <c r="N357" s="63">
        <v>4450</v>
      </c>
      <c r="O357" s="64">
        <f t="shared" si="98"/>
        <v>74</v>
      </c>
      <c r="P357" s="64">
        <f t="shared" si="99"/>
        <v>4450</v>
      </c>
      <c r="Q357" s="65" t="s">
        <v>22</v>
      </c>
      <c r="R357" s="64">
        <v>6</v>
      </c>
      <c r="S357" s="66">
        <v>32957.366666666669</v>
      </c>
      <c r="T357" s="67">
        <v>9.7886666666666677</v>
      </c>
      <c r="U357" s="67">
        <v>19.109333333333339</v>
      </c>
      <c r="V357" s="67">
        <v>97.347666666666683</v>
      </c>
      <c r="W357" s="67">
        <v>83.322333333333304</v>
      </c>
      <c r="X357" s="67">
        <v>14.025333333333338</v>
      </c>
      <c r="Y357" s="67">
        <v>1.9489999999999996</v>
      </c>
      <c r="Z357" s="67">
        <v>0.4836666666666668</v>
      </c>
      <c r="AA357" s="67">
        <v>1.5473333333333342E-2</v>
      </c>
      <c r="AB357" s="67">
        <v>0.6024799999999999</v>
      </c>
      <c r="AC357" s="67">
        <v>7.1593333333333328E-2</v>
      </c>
      <c r="AD357" s="67">
        <v>10.253393333333333</v>
      </c>
      <c r="AE357" s="67">
        <v>8.7761666666666649</v>
      </c>
      <c r="AF357" s="68">
        <v>99.978690000000014</v>
      </c>
      <c r="AG357" s="67">
        <v>7.0130000000000012E-2</v>
      </c>
      <c r="AH357" s="67">
        <v>4.0352566666666672</v>
      </c>
      <c r="AI357" s="67">
        <v>10.807656666666666</v>
      </c>
      <c r="AJ357" s="66">
        <v>3187</v>
      </c>
      <c r="AK357" s="69">
        <v>79.925604776367592</v>
      </c>
      <c r="AL357" s="69">
        <v>0.3305036212784061</v>
      </c>
      <c r="AM357" s="69">
        <v>1.3879613761229715E-2</v>
      </c>
      <c r="AN357" s="69">
        <v>0.48138222918054263</v>
      </c>
      <c r="AO357" s="69">
        <v>0.35657067137167903</v>
      </c>
      <c r="AP357" s="69">
        <v>0.13177131008239348</v>
      </c>
      <c r="AQ357" s="69">
        <v>2.808239109575917E-2</v>
      </c>
      <c r="AR357" s="69">
        <v>9.6430547933280247E-3</v>
      </c>
      <c r="AS357" s="69">
        <v>4.4977644510880111E-5</v>
      </c>
      <c r="AT357" s="69">
        <v>2.1212949850959204E-2</v>
      </c>
      <c r="AU357" s="69">
        <v>1.1829050544384749E-3</v>
      </c>
      <c r="AV357" s="69">
        <v>2.9406543176803409E-2</v>
      </c>
      <c r="AW357" s="69">
        <v>2.0592119907839785E-2</v>
      </c>
      <c r="AX357" s="69">
        <v>5.9616591071900938E-4</v>
      </c>
      <c r="AY357" s="69">
        <v>1.3751865077270377E-3</v>
      </c>
      <c r="AZ357" s="69">
        <v>7.0827952466344362E-3</v>
      </c>
      <c r="BA357" s="69">
        <v>3.1001386880359898E-2</v>
      </c>
      <c r="BB357" s="69">
        <v>0</v>
      </c>
      <c r="BC357" s="24">
        <v>66</v>
      </c>
      <c r="BD357" s="29">
        <v>42</v>
      </c>
      <c r="BE357" s="30">
        <f t="shared" si="92"/>
        <v>1.013496057223283</v>
      </c>
      <c r="BF357" s="30">
        <v>0.91602014427657552</v>
      </c>
      <c r="BG357" s="30">
        <f t="shared" si="93"/>
        <v>1.0843861046059393</v>
      </c>
      <c r="BH357" s="31">
        <f t="shared" si="100"/>
        <v>73.505644183455814</v>
      </c>
      <c r="BI357" s="32">
        <f t="shared" si="101"/>
        <v>4825.5181654964299</v>
      </c>
      <c r="BJ357" s="33">
        <f t="shared" si="96"/>
        <v>0.89722948390429524</v>
      </c>
      <c r="BK357" s="33">
        <f t="shared" si="97"/>
        <v>0.9093385443614842</v>
      </c>
      <c r="BL357" s="15"/>
    </row>
    <row r="358" spans="1:64" x14ac:dyDescent="0.3">
      <c r="A358" s="34" t="s">
        <v>27</v>
      </c>
      <c r="B358" s="59">
        <v>40631</v>
      </c>
      <c r="C358" s="15"/>
      <c r="D358" s="60">
        <v>0.65</v>
      </c>
      <c r="E358" s="61">
        <v>0.65</v>
      </c>
      <c r="F358" s="62">
        <v>74.099999999999994</v>
      </c>
      <c r="G358" s="63">
        <v>74</v>
      </c>
      <c r="H358" s="63">
        <v>638</v>
      </c>
      <c r="I358" s="63">
        <v>91</v>
      </c>
      <c r="J358" s="63">
        <v>4450</v>
      </c>
      <c r="K358" s="63">
        <v>74</v>
      </c>
      <c r="L358" s="63">
        <v>625</v>
      </c>
      <c r="M358" s="63">
        <v>91</v>
      </c>
      <c r="N358" s="63">
        <v>4450</v>
      </c>
      <c r="O358" s="64">
        <f t="shared" si="98"/>
        <v>74</v>
      </c>
      <c r="P358" s="64">
        <f t="shared" si="99"/>
        <v>4450</v>
      </c>
      <c r="Q358" s="65" t="s">
        <v>17</v>
      </c>
      <c r="R358" s="64">
        <v>6</v>
      </c>
      <c r="S358" s="66">
        <v>32314</v>
      </c>
      <c r="T358" s="67">
        <v>10.983333333333333</v>
      </c>
      <c r="U358" s="67">
        <v>19.218333333333337</v>
      </c>
      <c r="V358" s="67">
        <v>92.672999999999988</v>
      </c>
      <c r="W358" s="67">
        <v>79.06</v>
      </c>
      <c r="X358" s="67">
        <v>13.613000000000001</v>
      </c>
      <c r="Y358" s="67">
        <v>1.8343333333333336</v>
      </c>
      <c r="Z358" s="67">
        <v>0.46766666666666695</v>
      </c>
      <c r="AA358" s="67">
        <v>1.5199999999999995E-2</v>
      </c>
      <c r="AB358" s="67">
        <v>0.68947666666666663</v>
      </c>
      <c r="AC358" s="67">
        <v>6.8690000000000001E-2</v>
      </c>
      <c r="AD358" s="67">
        <v>9.9510566666666644</v>
      </c>
      <c r="AE358" s="67">
        <v>8.4893099999999997</v>
      </c>
      <c r="AF358" s="68">
        <v>99.976933333333349</v>
      </c>
      <c r="AG358" s="67">
        <v>6.9140000000000007E-2</v>
      </c>
      <c r="AH358" s="67">
        <v>3.9782700000000006</v>
      </c>
      <c r="AI358" s="67">
        <v>10.488980000000003</v>
      </c>
      <c r="AJ358" s="66">
        <v>3187</v>
      </c>
      <c r="AK358" s="69">
        <v>34.341088288340345</v>
      </c>
      <c r="AL358" s="69">
        <v>0.38128940346591439</v>
      </c>
      <c r="AM358" s="69">
        <v>9.8552745665254401E-3</v>
      </c>
      <c r="AN358" s="69">
        <v>0.11653473657063032</v>
      </c>
      <c r="AO358" s="69">
        <v>0.11029740360216665</v>
      </c>
      <c r="AP358" s="69">
        <v>0.10638738582214034</v>
      </c>
      <c r="AQ358" s="69">
        <v>4.3046352990068988E-2</v>
      </c>
      <c r="AR358" s="69">
        <v>1.1351236704106005E-2</v>
      </c>
      <c r="AS358" s="69">
        <v>5.2931370507034704E-18</v>
      </c>
      <c r="AT358" s="69">
        <v>2.4493245843579484E-2</v>
      </c>
      <c r="AU358" s="69">
        <v>1.5608021810197021E-3</v>
      </c>
      <c r="AV358" s="69">
        <v>1.5695083423740066E-2</v>
      </c>
      <c r="AW358" s="69">
        <v>8.7853070913689116E-3</v>
      </c>
      <c r="AX358" s="69">
        <v>5.0945091018107075E-4</v>
      </c>
      <c r="AY358" s="69">
        <v>1.6629014941692548E-3</v>
      </c>
      <c r="AZ358" s="69">
        <v>3.0248567934184839E-3</v>
      </c>
      <c r="BA358" s="69">
        <v>1.6541471393502719E-2</v>
      </c>
      <c r="BB358" s="69">
        <v>0</v>
      </c>
      <c r="BC358" s="24">
        <v>65</v>
      </c>
      <c r="BD358" s="29">
        <v>41</v>
      </c>
      <c r="BE358" s="30">
        <f t="shared" si="92"/>
        <v>1.0115680490485282</v>
      </c>
      <c r="BF358" s="30">
        <v>0.91602014427657552</v>
      </c>
      <c r="BG358" s="30">
        <f t="shared" si="93"/>
        <v>1.0854190109063819</v>
      </c>
      <c r="BH358" s="31">
        <f t="shared" si="100"/>
        <v>73.575660243854131</v>
      </c>
      <c r="BI358" s="32">
        <f t="shared" si="101"/>
        <v>4830.1145985333997</v>
      </c>
      <c r="BJ358" s="33">
        <f t="shared" si="96"/>
        <v>0.89766363229620727</v>
      </c>
      <c r="BK358" s="33">
        <f t="shared" si="97"/>
        <v>0.90804784922368975</v>
      </c>
      <c r="BL358" s="15"/>
    </row>
    <row r="359" spans="1:64" x14ac:dyDescent="0.3">
      <c r="A359" s="34" t="s">
        <v>27</v>
      </c>
      <c r="B359" s="59">
        <v>40631</v>
      </c>
      <c r="C359" s="15">
        <v>68400</v>
      </c>
      <c r="D359" s="60">
        <v>0.04</v>
      </c>
      <c r="E359" s="61">
        <v>0.04</v>
      </c>
      <c r="F359" s="62">
        <v>20</v>
      </c>
      <c r="G359" s="63">
        <v>21.5</v>
      </c>
      <c r="H359" s="63">
        <v>451</v>
      </c>
      <c r="I359" s="63">
        <v>59</v>
      </c>
      <c r="J359" s="63">
        <v>770</v>
      </c>
      <c r="K359" s="63">
        <v>20.5</v>
      </c>
      <c r="L359" s="63">
        <v>475</v>
      </c>
      <c r="M359" s="63">
        <v>59</v>
      </c>
      <c r="N359" s="63">
        <v>740</v>
      </c>
      <c r="O359" s="64">
        <f t="shared" si="98"/>
        <v>20.5</v>
      </c>
      <c r="P359" s="64">
        <f t="shared" si="99"/>
        <v>740</v>
      </c>
      <c r="Q359" s="65" t="s">
        <v>17</v>
      </c>
      <c r="R359" s="64">
        <v>8</v>
      </c>
      <c r="S359" s="66">
        <v>17991.766666666666</v>
      </c>
      <c r="T359" s="67">
        <v>784.82933333333324</v>
      </c>
      <c r="U359" s="67">
        <v>21.53766666666667</v>
      </c>
      <c r="V359" s="67">
        <v>11.781000000000002</v>
      </c>
      <c r="W359" s="67">
        <v>0.7373333333333334</v>
      </c>
      <c r="X359" s="67">
        <v>11.043666666666665</v>
      </c>
      <c r="Y359" s="67">
        <v>249.58066666666667</v>
      </c>
      <c r="Z359" s="67">
        <v>3.8666666666666676E-2</v>
      </c>
      <c r="AA359" s="67">
        <v>8.9299999999999987E-3</v>
      </c>
      <c r="AB359" s="67">
        <v>84.270343333333329</v>
      </c>
      <c r="AC359" s="67">
        <v>15.782399999999997</v>
      </c>
      <c r="AD359" s="67">
        <v>2.1363500000000006</v>
      </c>
      <c r="AE359" s="67">
        <v>0.13364333333333331</v>
      </c>
      <c r="AF359" s="68">
        <v>96.442086666666697</v>
      </c>
      <c r="AG359" s="67">
        <v>9.6533333333333315E-3</v>
      </c>
      <c r="AH359" s="67">
        <v>2.7338433333333332</v>
      </c>
      <c r="AI359" s="67">
        <v>2.2518333333333329</v>
      </c>
      <c r="AJ359" s="66">
        <v>3035.1666666666665</v>
      </c>
      <c r="AK359" s="69">
        <v>296.73425744297589</v>
      </c>
      <c r="AL359" s="69">
        <v>13.010571546011429</v>
      </c>
      <c r="AM359" s="69">
        <v>4.4850966493513514E-2</v>
      </c>
      <c r="AN359" s="69">
        <v>0.10466201761400584</v>
      </c>
      <c r="AO359" s="69">
        <v>3.9734752732495694E-2</v>
      </c>
      <c r="AP359" s="69">
        <v>0.10280491512915441</v>
      </c>
      <c r="AQ359" s="69">
        <v>4.8627265895847378</v>
      </c>
      <c r="AR359" s="69">
        <v>7.3029674334021532E-3</v>
      </c>
      <c r="AS359" s="69">
        <v>1.4656997857914004E-4</v>
      </c>
      <c r="AT359" s="69">
        <v>0.63142631463841103</v>
      </c>
      <c r="AU359" s="69">
        <v>0.35695744844462179</v>
      </c>
      <c r="AV359" s="69">
        <v>2.8337129901147052E-2</v>
      </c>
      <c r="AW359" s="69">
        <v>6.0864282789992929E-3</v>
      </c>
      <c r="AX359" s="69">
        <v>3.515191399442133E-2</v>
      </c>
      <c r="AY359" s="69">
        <v>1.8611700682604224E-3</v>
      </c>
      <c r="AZ359" s="69">
        <v>2.7993455926566921E-2</v>
      </c>
      <c r="BA359" s="69">
        <v>2.9875919646307859E-2</v>
      </c>
      <c r="BB359" s="69">
        <v>1.019916606913267</v>
      </c>
      <c r="BC359" s="24">
        <v>67</v>
      </c>
      <c r="BD359" s="29">
        <v>41</v>
      </c>
      <c r="BE359" s="30">
        <f t="shared" si="92"/>
        <v>1.0154240653980375</v>
      </c>
      <c r="BF359" s="30">
        <v>0.91602014427657552</v>
      </c>
      <c r="BG359" s="30">
        <f t="shared" si="93"/>
        <v>1.0833561415068074</v>
      </c>
      <c r="BH359" s="31">
        <f t="shared" si="100"/>
        <v>20.343709005442591</v>
      </c>
      <c r="BI359" s="32">
        <f t="shared" si="101"/>
        <v>801.68354471503744</v>
      </c>
      <c r="BJ359" s="33">
        <f t="shared" si="96"/>
        <v>0.57179707517002387</v>
      </c>
      <c r="BK359" s="33">
        <f t="shared" si="97"/>
        <v>0.58061651065185294</v>
      </c>
      <c r="BL359" s="15"/>
    </row>
    <row r="360" spans="1:64" x14ac:dyDescent="0.3">
      <c r="A360" s="34" t="s">
        <v>27</v>
      </c>
      <c r="B360" s="59">
        <v>40631</v>
      </c>
      <c r="C360" s="15">
        <v>68640</v>
      </c>
      <c r="D360" s="60">
        <v>7.0000000000000007E-2</v>
      </c>
      <c r="E360" s="61">
        <v>7.0000000000000007E-2</v>
      </c>
      <c r="F360" s="62">
        <v>25</v>
      </c>
      <c r="G360" s="63">
        <v>25</v>
      </c>
      <c r="H360" s="63">
        <v>449</v>
      </c>
      <c r="I360" s="63">
        <v>63</v>
      </c>
      <c r="J360" s="63">
        <v>890</v>
      </c>
      <c r="K360" s="63">
        <v>25</v>
      </c>
      <c r="L360" s="63">
        <v>457</v>
      </c>
      <c r="M360" s="63">
        <v>65</v>
      </c>
      <c r="N360" s="63">
        <v>870</v>
      </c>
      <c r="O360" s="64">
        <f t="shared" si="98"/>
        <v>25</v>
      </c>
      <c r="P360" s="64">
        <f t="shared" si="99"/>
        <v>870</v>
      </c>
      <c r="Q360" s="65" t="s">
        <v>17</v>
      </c>
      <c r="R360" s="64">
        <v>8</v>
      </c>
      <c r="S360" s="66">
        <v>18654.433333333334</v>
      </c>
      <c r="T360" s="67">
        <v>624.6586666666667</v>
      </c>
      <c r="U360" s="67">
        <v>21.461000000000002</v>
      </c>
      <c r="V360" s="67">
        <v>13.959666666666665</v>
      </c>
      <c r="W360" s="67">
        <v>0.88766666666666694</v>
      </c>
      <c r="X360" s="67">
        <v>13.071999999999999</v>
      </c>
      <c r="Y360" s="67">
        <v>199.45266666666672</v>
      </c>
      <c r="Z360" s="67">
        <v>2.9000000000000015E-2</v>
      </c>
      <c r="AA360" s="67">
        <v>9.1466666666666641E-3</v>
      </c>
      <c r="AB360" s="67">
        <v>65.500376666666654</v>
      </c>
      <c r="AC360" s="67">
        <v>12.320950000000003</v>
      </c>
      <c r="AD360" s="67">
        <v>2.4731999999999994</v>
      </c>
      <c r="AE360" s="67">
        <v>0.15733</v>
      </c>
      <c r="AF360" s="68">
        <v>97.229166666666657</v>
      </c>
      <c r="AG360" s="67">
        <v>7.0733333333333351E-3</v>
      </c>
      <c r="AH360" s="67">
        <v>2.784836666666668</v>
      </c>
      <c r="AI360" s="67">
        <v>2.6069</v>
      </c>
      <c r="AJ360" s="66">
        <v>3072.8666666666668</v>
      </c>
      <c r="AK360" s="69">
        <v>338.61611703025602</v>
      </c>
      <c r="AL360" s="69">
        <v>7.2085369567922539</v>
      </c>
      <c r="AM360" s="69">
        <v>6.3373550449314239E-2</v>
      </c>
      <c r="AN360" s="69">
        <v>0.11499575204548083</v>
      </c>
      <c r="AO360" s="69">
        <v>2.7124659010516299E-2</v>
      </c>
      <c r="AP360" s="69">
        <v>0.12273885931608551</v>
      </c>
      <c r="AQ360" s="69">
        <v>3.3625533538446106</v>
      </c>
      <c r="AR360" s="69">
        <v>6.6176357899385332E-3</v>
      </c>
      <c r="AS360" s="69">
        <v>1.5916448515084419E-4</v>
      </c>
      <c r="AT360" s="69">
        <v>0.53183957179608976</v>
      </c>
      <c r="AU360" s="69">
        <v>0.15262116215594318</v>
      </c>
      <c r="AV360" s="69">
        <v>3.0908998801264187E-2</v>
      </c>
      <c r="AW360" s="69">
        <v>6.9521591783689276E-3</v>
      </c>
      <c r="AX360" s="69">
        <v>2.2576266655315945E-2</v>
      </c>
      <c r="AY360" s="69">
        <v>1.6467173895114912E-3</v>
      </c>
      <c r="AZ360" s="69">
        <v>3.1189194452161027E-2</v>
      </c>
      <c r="BA360" s="69">
        <v>3.2577885454548094E-2</v>
      </c>
      <c r="BB360" s="69">
        <v>0.62881022482985638</v>
      </c>
      <c r="BC360" s="24">
        <v>66</v>
      </c>
      <c r="BD360" s="29">
        <v>40</v>
      </c>
      <c r="BE360" s="30">
        <f t="shared" si="92"/>
        <v>1.013496057223283</v>
      </c>
      <c r="BF360" s="30">
        <v>0.91602014427657552</v>
      </c>
      <c r="BG360" s="30">
        <f t="shared" si="93"/>
        <v>1.0843861046059393</v>
      </c>
      <c r="BH360" s="31">
        <f t="shared" si="100"/>
        <v>24.832987899816157</v>
      </c>
      <c r="BI360" s="32">
        <f t="shared" si="101"/>
        <v>943.41591100716721</v>
      </c>
      <c r="BJ360" s="33">
        <f t="shared" si="96"/>
        <v>0.6032210364030175</v>
      </c>
      <c r="BK360" s="33">
        <f t="shared" si="97"/>
        <v>0.61136214202860062</v>
      </c>
      <c r="BL360" s="15"/>
    </row>
    <row r="361" spans="1:64" x14ac:dyDescent="0.3">
      <c r="A361" s="34" t="s">
        <v>27</v>
      </c>
      <c r="B361" s="59">
        <v>40631</v>
      </c>
      <c r="C361" s="15">
        <v>68820</v>
      </c>
      <c r="D361" s="60">
        <v>0.3</v>
      </c>
      <c r="E361" s="61">
        <v>0.3</v>
      </c>
      <c r="F361" s="62">
        <v>52.5</v>
      </c>
      <c r="G361" s="63">
        <v>53</v>
      </c>
      <c r="H361" s="63">
        <v>504</v>
      </c>
      <c r="I361" s="63">
        <v>82</v>
      </c>
      <c r="J361" s="63">
        <v>2270</v>
      </c>
      <c r="K361" s="63">
        <v>52.5</v>
      </c>
      <c r="L361" s="63">
        <v>481</v>
      </c>
      <c r="M361" s="63">
        <v>82</v>
      </c>
      <c r="N361" s="63">
        <v>2200</v>
      </c>
      <c r="O361" s="64">
        <f t="shared" si="98"/>
        <v>52.5</v>
      </c>
      <c r="P361" s="64">
        <f t="shared" si="99"/>
        <v>2200</v>
      </c>
      <c r="Q361" s="65" t="s">
        <v>22</v>
      </c>
      <c r="R361" s="64">
        <v>8</v>
      </c>
      <c r="S361" s="66">
        <v>24917.066666666666</v>
      </c>
      <c r="T361" s="67">
        <v>60.350666666666648</v>
      </c>
      <c r="U361" s="67">
        <v>20.488333333333337</v>
      </c>
      <c r="V361" s="67">
        <v>45.491666666666667</v>
      </c>
      <c r="W361" s="67">
        <v>35.242666666666679</v>
      </c>
      <c r="X361" s="67">
        <v>10.249000000000002</v>
      </c>
      <c r="Y361" s="67">
        <v>5.3946666666666667</v>
      </c>
      <c r="Z361" s="67">
        <v>0.21133333333333329</v>
      </c>
      <c r="AA361" s="67">
        <v>1.1729999999999996E-2</v>
      </c>
      <c r="AB361" s="67">
        <v>4.9169299999999998</v>
      </c>
      <c r="AC361" s="67">
        <v>0.26035000000000003</v>
      </c>
      <c r="AD361" s="67">
        <v>6.2962566666666655</v>
      </c>
      <c r="AE361" s="67">
        <v>4.8777399999999993</v>
      </c>
      <c r="AF361" s="68">
        <v>99.85845999999998</v>
      </c>
      <c r="AG361" s="67">
        <v>4.0276666666666676E-2</v>
      </c>
      <c r="AH361" s="67">
        <v>3.3208466666666667</v>
      </c>
      <c r="AI361" s="67">
        <v>6.6365999999999978</v>
      </c>
      <c r="AJ361" s="66">
        <v>3189.1666666666665</v>
      </c>
      <c r="AK361" s="69">
        <v>63.429533713129651</v>
      </c>
      <c r="AL361" s="69">
        <v>0.8037624170050971</v>
      </c>
      <c r="AM361" s="69">
        <v>9.4989412598178568E-3</v>
      </c>
      <c r="AN361" s="69">
        <v>0.13424330287882533</v>
      </c>
      <c r="AO361" s="69">
        <v>0.1571499028126421</v>
      </c>
      <c r="AP361" s="69">
        <v>2.9982753663420712E-2</v>
      </c>
      <c r="AQ361" s="69">
        <v>0.17872601519015033</v>
      </c>
      <c r="AR361" s="69">
        <v>8.9955289021760691E-3</v>
      </c>
      <c r="AS361" s="69">
        <v>4.6609159969939626E-5</v>
      </c>
      <c r="AT361" s="69">
        <v>7.5959840342295651E-2</v>
      </c>
      <c r="AU361" s="69">
        <v>8.2511754648488811E-3</v>
      </c>
      <c r="AV361" s="69">
        <v>1.6107990806307732E-2</v>
      </c>
      <c r="AW361" s="69">
        <v>1.7932105670921707E-2</v>
      </c>
      <c r="AX361" s="69">
        <v>1.1400544451610434E-3</v>
      </c>
      <c r="AY361" s="69">
        <v>1.7578755464428095E-3</v>
      </c>
      <c r="AZ361" s="69">
        <v>5.6432891688870607E-3</v>
      </c>
      <c r="BA361" s="69">
        <v>1.6985287751462966E-2</v>
      </c>
      <c r="BB361" s="69">
        <v>0.37904902178945149</v>
      </c>
      <c r="BC361" s="24">
        <v>66</v>
      </c>
      <c r="BD361" s="29">
        <v>40</v>
      </c>
      <c r="BE361" s="30">
        <f t="shared" si="92"/>
        <v>1.013496057223283</v>
      </c>
      <c r="BF361" s="30">
        <v>0.91602014427657552</v>
      </c>
      <c r="BG361" s="30">
        <f t="shared" si="93"/>
        <v>1.0843861046059393</v>
      </c>
      <c r="BH361" s="31">
        <f t="shared" si="100"/>
        <v>52.149274589613924</v>
      </c>
      <c r="BI361" s="32">
        <f t="shared" si="101"/>
        <v>2385.6494301330663</v>
      </c>
      <c r="BJ361" s="33">
        <f t="shared" si="96"/>
        <v>0.77131737979357784</v>
      </c>
      <c r="BK361" s="33">
        <f t="shared" si="97"/>
        <v>0.78172712328858462</v>
      </c>
      <c r="BL361" s="15"/>
    </row>
    <row r="362" spans="1:64" x14ac:dyDescent="0.3">
      <c r="A362" s="34" t="s">
        <v>27</v>
      </c>
      <c r="B362" s="59">
        <v>40631</v>
      </c>
      <c r="C362" s="15"/>
      <c r="D362" s="60">
        <v>0.3</v>
      </c>
      <c r="E362" s="61">
        <v>0.3</v>
      </c>
      <c r="F362" s="62">
        <v>52.5</v>
      </c>
      <c r="G362" s="63">
        <v>53</v>
      </c>
      <c r="H362" s="63">
        <v>504</v>
      </c>
      <c r="I362" s="63">
        <v>82</v>
      </c>
      <c r="J362" s="63">
        <v>2270</v>
      </c>
      <c r="K362" s="63">
        <v>52.5</v>
      </c>
      <c r="L362" s="63">
        <v>481</v>
      </c>
      <c r="M362" s="63">
        <v>82</v>
      </c>
      <c r="N362" s="63">
        <v>2200</v>
      </c>
      <c r="O362" s="64">
        <f t="shared" si="98"/>
        <v>52.5</v>
      </c>
      <c r="P362" s="64">
        <f t="shared" si="99"/>
        <v>2200</v>
      </c>
      <c r="Q362" s="65" t="s">
        <v>17</v>
      </c>
      <c r="R362" s="64">
        <v>8</v>
      </c>
      <c r="S362" s="66">
        <v>25332.799999999999</v>
      </c>
      <c r="T362" s="67">
        <v>64.849999999999994</v>
      </c>
      <c r="U362" s="67">
        <v>20.403333333333332</v>
      </c>
      <c r="V362" s="67">
        <v>44.733666666666672</v>
      </c>
      <c r="W362" s="67">
        <v>34.211999999999996</v>
      </c>
      <c r="X362" s="67">
        <v>10.521666666666667</v>
      </c>
      <c r="Y362" s="67">
        <v>3.8016666666666667</v>
      </c>
      <c r="Z362" s="67">
        <v>0.22033333333333338</v>
      </c>
      <c r="AA362" s="67">
        <v>1.1916666666666664E-2</v>
      </c>
      <c r="AB362" s="67">
        <v>5.1950900000000013</v>
      </c>
      <c r="AC362" s="67">
        <v>0.18052333333333329</v>
      </c>
      <c r="AD362" s="67">
        <v>6.0907099999999996</v>
      </c>
      <c r="AE362" s="67">
        <v>4.6581333333333346</v>
      </c>
      <c r="AF362" s="68">
        <v>99.859903333333335</v>
      </c>
      <c r="AG362" s="67">
        <v>4.1320000000000009E-2</v>
      </c>
      <c r="AH362" s="67">
        <v>3.3588133333333334</v>
      </c>
      <c r="AI362" s="67">
        <v>6.41995</v>
      </c>
      <c r="AJ362" s="66">
        <v>3188.4</v>
      </c>
      <c r="AK362" s="69">
        <v>261.09932051307118</v>
      </c>
      <c r="AL362" s="69">
        <v>0.86141423412875662</v>
      </c>
      <c r="AM362" s="69">
        <v>3.0663168216240589E-2</v>
      </c>
      <c r="AN362" s="69">
        <v>0.29434302453313371</v>
      </c>
      <c r="AO362" s="69">
        <v>0.20683826765400332</v>
      </c>
      <c r="AP362" s="69">
        <v>9.0060643680965918E-2</v>
      </c>
      <c r="AQ362" s="69">
        <v>6.4865023428399768E-2</v>
      </c>
      <c r="AR362" s="69">
        <v>9.6430547933280212E-3</v>
      </c>
      <c r="AS362" s="69">
        <v>1.2058287558794359E-4</v>
      </c>
      <c r="AT362" s="69">
        <v>4.4758041851100119E-2</v>
      </c>
      <c r="AU362" s="69">
        <v>4.4623083042634841E-3</v>
      </c>
      <c r="AV362" s="69">
        <v>3.8541847834305545E-2</v>
      </c>
      <c r="AW362" s="69">
        <v>2.8619156031476994E-2</v>
      </c>
      <c r="AX362" s="69">
        <v>9.4521784875694172E-4</v>
      </c>
      <c r="AY362" s="69">
        <v>1.9575494885187444E-3</v>
      </c>
      <c r="AZ362" s="69">
        <v>2.3553530130517499E-2</v>
      </c>
      <c r="BA362" s="69">
        <v>4.0641933075801551E-2</v>
      </c>
      <c r="BB362" s="69">
        <v>0.49827287912243995</v>
      </c>
      <c r="BC362" s="24">
        <v>66</v>
      </c>
      <c r="BD362" s="29">
        <v>41</v>
      </c>
      <c r="BE362" s="30">
        <f t="shared" si="92"/>
        <v>1.013496057223283</v>
      </c>
      <c r="BF362" s="30">
        <v>0.91602014427657552</v>
      </c>
      <c r="BG362" s="30">
        <f t="shared" si="93"/>
        <v>1.0843861046059393</v>
      </c>
      <c r="BH362" s="31">
        <f t="shared" si="100"/>
        <v>52.149274589613924</v>
      </c>
      <c r="BI362" s="32">
        <f t="shared" si="101"/>
        <v>2385.6494301330663</v>
      </c>
      <c r="BJ362" s="33">
        <f t="shared" si="96"/>
        <v>0.77131737979357784</v>
      </c>
      <c r="BK362" s="33">
        <f t="shared" si="97"/>
        <v>0.78172712328858462</v>
      </c>
      <c r="BL362" s="15"/>
    </row>
    <row r="363" spans="1:64" x14ac:dyDescent="0.3">
      <c r="A363" s="34" t="s">
        <v>27</v>
      </c>
      <c r="B363" s="59">
        <v>40631</v>
      </c>
      <c r="C363" s="15">
        <v>69240</v>
      </c>
      <c r="D363" s="60">
        <v>7.0000000000000007E-2</v>
      </c>
      <c r="E363" s="61">
        <v>7.0000000000000007E-2</v>
      </c>
      <c r="F363" s="62">
        <v>25</v>
      </c>
      <c r="G363" s="63"/>
      <c r="H363" s="63"/>
      <c r="I363" s="63"/>
      <c r="J363" s="63"/>
      <c r="K363" s="63">
        <v>25</v>
      </c>
      <c r="L363" s="63">
        <v>467</v>
      </c>
      <c r="M363" s="63">
        <v>65</v>
      </c>
      <c r="N363" s="63">
        <v>900</v>
      </c>
      <c r="O363" s="64">
        <f t="shared" si="98"/>
        <v>25</v>
      </c>
      <c r="P363" s="64">
        <f t="shared" si="99"/>
        <v>900</v>
      </c>
      <c r="Q363" s="65" t="s">
        <v>17</v>
      </c>
      <c r="R363" s="64">
        <v>8</v>
      </c>
      <c r="S363" s="66">
        <v>18946.033333333333</v>
      </c>
      <c r="T363" s="67">
        <v>572.25066666666669</v>
      </c>
      <c r="U363" s="67">
        <v>21.385666666666673</v>
      </c>
      <c r="V363" s="67">
        <v>14.572666666666667</v>
      </c>
      <c r="W363" s="67">
        <v>0.91499999999999992</v>
      </c>
      <c r="X363" s="67">
        <v>13.657666666666668</v>
      </c>
      <c r="Y363" s="67">
        <v>162.12033333333335</v>
      </c>
      <c r="Z363" s="67">
        <v>3.4666666666666686E-2</v>
      </c>
      <c r="AA363" s="67">
        <v>9.2366666666666639E-3</v>
      </c>
      <c r="AB363" s="67">
        <v>59.387356666666648</v>
      </c>
      <c r="AC363" s="67">
        <v>9.9175233333333317</v>
      </c>
      <c r="AD363" s="67">
        <v>2.555436666666667</v>
      </c>
      <c r="AE363" s="67">
        <v>0.16035999999999995</v>
      </c>
      <c r="AF363" s="68">
        <v>97.613130000000012</v>
      </c>
      <c r="AG363" s="67">
        <v>8.3700000000000007E-3</v>
      </c>
      <c r="AH363" s="67">
        <v>2.8104599999999995</v>
      </c>
      <c r="AI363" s="67">
        <v>2.6935799999999999</v>
      </c>
      <c r="AJ363" s="66">
        <v>3088.5666666666666</v>
      </c>
      <c r="AK363" s="69">
        <v>310.85271857214906</v>
      </c>
      <c r="AL363" s="69">
        <v>4.5624486266870496</v>
      </c>
      <c r="AM363" s="69">
        <v>4.074168697380199E-2</v>
      </c>
      <c r="AN363" s="69">
        <v>0.16509001376139421</v>
      </c>
      <c r="AO363" s="69">
        <v>4.7032637237534723E-2</v>
      </c>
      <c r="AP363" s="69">
        <v>0.12313948730317005</v>
      </c>
      <c r="AQ363" s="69">
        <v>3.0961048758543566</v>
      </c>
      <c r="AR363" s="69">
        <v>6.8144538746105184E-3</v>
      </c>
      <c r="AS363" s="69">
        <v>1.4967397519467018E-4</v>
      </c>
      <c r="AT363" s="69">
        <v>0.89705884583308693</v>
      </c>
      <c r="AU363" s="69">
        <v>0.33595589374235529</v>
      </c>
      <c r="AV363" s="69">
        <v>2.1043329409665194E-2</v>
      </c>
      <c r="AW363" s="69">
        <v>6.165622154472662E-3</v>
      </c>
      <c r="AX363" s="69">
        <v>5.3195761757544938E-2</v>
      </c>
      <c r="AY363" s="69">
        <v>1.656991457327156E-3</v>
      </c>
      <c r="AZ363" s="69">
        <v>2.8696156176574339E-2</v>
      </c>
      <c r="BA363" s="69">
        <v>2.2186084486172576E-2</v>
      </c>
      <c r="BB363" s="69">
        <v>1.568731825465999</v>
      </c>
      <c r="BC363" s="24">
        <v>66</v>
      </c>
      <c r="BD363" s="29">
        <v>41</v>
      </c>
      <c r="BE363" s="30">
        <f t="shared" si="92"/>
        <v>1.013496057223283</v>
      </c>
      <c r="BF363" s="30">
        <v>0.91602014427657552</v>
      </c>
      <c r="BG363" s="30">
        <f t="shared" si="93"/>
        <v>1.0843861046059393</v>
      </c>
      <c r="BH363" s="31">
        <f t="shared" si="100"/>
        <v>24.832987899816157</v>
      </c>
      <c r="BI363" s="32">
        <f t="shared" si="101"/>
        <v>975.94749414534533</v>
      </c>
      <c r="BJ363" s="33">
        <f t="shared" si="96"/>
        <v>0.6032210364030175</v>
      </c>
      <c r="BK363" s="33">
        <f t="shared" si="97"/>
        <v>0.61136214202860062</v>
      </c>
      <c r="BL363" s="15"/>
    </row>
    <row r="364" spans="1:64" x14ac:dyDescent="0.3">
      <c r="A364" s="34" t="s">
        <v>27</v>
      </c>
      <c r="B364" s="59">
        <v>40631</v>
      </c>
      <c r="C364" s="15">
        <v>69360</v>
      </c>
      <c r="D364" s="60">
        <v>0.04</v>
      </c>
      <c r="E364" s="61">
        <v>0.04</v>
      </c>
      <c r="F364" s="62">
        <v>20</v>
      </c>
      <c r="G364" s="63"/>
      <c r="H364" s="63"/>
      <c r="I364" s="63"/>
      <c r="J364" s="63"/>
      <c r="K364" s="63">
        <v>21</v>
      </c>
      <c r="L364" s="63">
        <v>483</v>
      </c>
      <c r="M364" s="63">
        <v>59</v>
      </c>
      <c r="N364" s="63">
        <v>790</v>
      </c>
      <c r="O364" s="64">
        <f t="shared" si="98"/>
        <v>21</v>
      </c>
      <c r="P364" s="64">
        <f t="shared" si="99"/>
        <v>790</v>
      </c>
      <c r="Q364" s="65" t="s">
        <v>17</v>
      </c>
      <c r="R364" s="64">
        <v>8</v>
      </c>
      <c r="S364" s="66">
        <v>20743.3</v>
      </c>
      <c r="T364" s="67">
        <v>879.02133333333347</v>
      </c>
      <c r="U364" s="67">
        <v>21.103333333333321</v>
      </c>
      <c r="V364" s="67">
        <v>13.575333333333329</v>
      </c>
      <c r="W364" s="67">
        <v>0.69766666666666677</v>
      </c>
      <c r="X364" s="67">
        <v>12.877666666666666</v>
      </c>
      <c r="Y364" s="67">
        <v>253.70133333333331</v>
      </c>
      <c r="Z364" s="67">
        <v>3.6666666666666688E-2</v>
      </c>
      <c r="AA364" s="67">
        <v>1.0283333333333334E-2</v>
      </c>
      <c r="AB364" s="67">
        <v>81.914899999999989</v>
      </c>
      <c r="AC364" s="67">
        <v>13.960119999999998</v>
      </c>
      <c r="AD364" s="67">
        <v>2.1421399999999999</v>
      </c>
      <c r="AE364" s="67">
        <v>0.11009333333333336</v>
      </c>
      <c r="AF364" s="68">
        <v>96.67964666666667</v>
      </c>
      <c r="AG364" s="67">
        <v>7.9566666666666622E-3</v>
      </c>
      <c r="AH364" s="67">
        <v>2.9919466666666659</v>
      </c>
      <c r="AI364" s="67">
        <v>2.2579266666666671</v>
      </c>
      <c r="AJ364" s="66">
        <v>3036.7666666666669</v>
      </c>
      <c r="AK364" s="69">
        <v>414.67462525160602</v>
      </c>
      <c r="AL364" s="69">
        <v>12.052731192360215</v>
      </c>
      <c r="AM364" s="69">
        <v>7.5216163584483714E-2</v>
      </c>
      <c r="AN364" s="69">
        <v>0.10516762755267182</v>
      </c>
      <c r="AO364" s="69">
        <v>6.7891055392436343E-3</v>
      </c>
      <c r="AP364" s="69">
        <v>0.10210485933025205</v>
      </c>
      <c r="AQ364" s="69">
        <v>2.7149531441145527</v>
      </c>
      <c r="AR364" s="69">
        <v>7.5809804357889476E-3</v>
      </c>
      <c r="AS364" s="69">
        <v>1.9666764075348055E-4</v>
      </c>
      <c r="AT364" s="69">
        <v>0.54386641679208514</v>
      </c>
      <c r="AU364" s="69">
        <v>0.22349832584441737</v>
      </c>
      <c r="AV364" s="69">
        <v>2.8524600393102888E-2</v>
      </c>
      <c r="AW364" s="69">
        <v>2.0382435530645485E-3</v>
      </c>
      <c r="AX364" s="69">
        <v>3.3728466779033191E-2</v>
      </c>
      <c r="AY364" s="69">
        <v>1.6291913232693363E-3</v>
      </c>
      <c r="AZ364" s="69">
        <v>3.8508312880721457E-2</v>
      </c>
      <c r="BA364" s="69">
        <v>3.0065651536243999E-2</v>
      </c>
      <c r="BB364" s="69">
        <v>0.56832077715593543</v>
      </c>
      <c r="BC364" s="24">
        <v>67</v>
      </c>
      <c r="BD364" s="29">
        <v>40</v>
      </c>
      <c r="BE364" s="30">
        <f t="shared" si="92"/>
        <v>1.0154240653980375</v>
      </c>
      <c r="BF364" s="30">
        <v>0.91602014427657552</v>
      </c>
      <c r="BG364" s="30">
        <f t="shared" si="93"/>
        <v>1.0833561415068074</v>
      </c>
      <c r="BH364" s="31">
        <f t="shared" si="100"/>
        <v>20.839897029965581</v>
      </c>
      <c r="BI364" s="32">
        <f t="shared" si="101"/>
        <v>855.85135179037786</v>
      </c>
      <c r="BJ364" s="33">
        <f t="shared" si="96"/>
        <v>0.57534784499040492</v>
      </c>
      <c r="BK364" s="33">
        <f t="shared" si="97"/>
        <v>0.58422204777815689</v>
      </c>
      <c r="BL364" s="15"/>
    </row>
    <row r="365" spans="1:64" x14ac:dyDescent="0.3">
      <c r="A365" s="34"/>
      <c r="B365" s="59"/>
      <c r="C365" s="15"/>
      <c r="D365" s="60"/>
      <c r="E365" s="61"/>
      <c r="F365" s="62"/>
      <c r="G365" s="63"/>
      <c r="H365" s="63"/>
      <c r="I365" s="63"/>
      <c r="J365" s="63"/>
      <c r="K365" s="63"/>
      <c r="L365" s="63"/>
      <c r="M365" s="63"/>
      <c r="N365" s="63"/>
      <c r="O365" s="64"/>
      <c r="P365" s="64"/>
      <c r="Q365" s="65"/>
      <c r="R365" s="64"/>
      <c r="S365" s="66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  <c r="AE365" s="67"/>
      <c r="AF365" s="68"/>
      <c r="AG365" s="67"/>
      <c r="AH365" s="67"/>
      <c r="AI365" s="67"/>
      <c r="AJ365" s="66"/>
      <c r="AK365" s="69"/>
      <c r="AL365" s="69"/>
      <c r="AM365" s="69"/>
      <c r="AN365" s="69"/>
      <c r="AO365" s="69"/>
      <c r="AP365" s="69"/>
      <c r="AQ365" s="69"/>
      <c r="AR365" s="69"/>
      <c r="AS365" s="69"/>
      <c r="AT365" s="69"/>
      <c r="AU365" s="69"/>
      <c r="AV365" s="69"/>
      <c r="AW365" s="69"/>
      <c r="AX365" s="69"/>
      <c r="AY365" s="69"/>
      <c r="AZ365" s="69"/>
      <c r="BA365" s="69"/>
      <c r="BB365" s="69"/>
      <c r="BC365" s="24"/>
      <c r="BD365" s="29"/>
      <c r="BE365" s="30"/>
      <c r="BF365" s="30"/>
      <c r="BG365" s="30"/>
      <c r="BH365" s="31"/>
      <c r="BI365" s="32"/>
      <c r="BJ365" s="33"/>
      <c r="BK365" s="33"/>
      <c r="BL365" s="15"/>
    </row>
    <row r="366" spans="1:64" x14ac:dyDescent="0.3">
      <c r="A366" s="34"/>
      <c r="B366" s="59"/>
      <c r="C366" s="15"/>
      <c r="D366" s="60"/>
      <c r="E366" s="61"/>
      <c r="F366" s="62"/>
      <c r="G366" s="63"/>
      <c r="H366" s="63"/>
      <c r="I366" s="63"/>
      <c r="J366" s="63"/>
      <c r="K366" s="63"/>
      <c r="L366" s="63"/>
      <c r="M366" s="63"/>
      <c r="N366" s="63"/>
      <c r="O366" s="64"/>
      <c r="P366" s="64"/>
      <c r="Q366" s="65"/>
      <c r="R366" s="64"/>
      <c r="S366" s="66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  <c r="AE366" s="67"/>
      <c r="AF366" s="68"/>
      <c r="AG366" s="67"/>
      <c r="AH366" s="67"/>
      <c r="AI366" s="67"/>
      <c r="AJ366" s="66"/>
      <c r="AK366" s="69"/>
      <c r="AL366" s="69"/>
      <c r="AM366" s="69"/>
      <c r="AN366" s="69"/>
      <c r="AO366" s="69"/>
      <c r="AP366" s="69"/>
      <c r="AQ366" s="69"/>
      <c r="AR366" s="69"/>
      <c r="AS366" s="69"/>
      <c r="AT366" s="69"/>
      <c r="AU366" s="69"/>
      <c r="AV366" s="69"/>
      <c r="AW366" s="69"/>
      <c r="AX366" s="69"/>
      <c r="AY366" s="69"/>
      <c r="AZ366" s="69"/>
      <c r="BA366" s="69"/>
      <c r="BB366" s="69"/>
      <c r="BC366" s="24"/>
      <c r="BD366" s="29"/>
      <c r="BE366" s="30"/>
      <c r="BF366" s="30"/>
      <c r="BG366" s="30"/>
      <c r="BH366" s="31"/>
      <c r="BI366" s="32"/>
      <c r="BJ366" s="33"/>
      <c r="BK366" s="33"/>
      <c r="BL366" s="15"/>
    </row>
    <row r="367" spans="1:64" x14ac:dyDescent="0.3">
      <c r="A367" s="34"/>
      <c r="B367" s="59"/>
      <c r="C367" s="15"/>
      <c r="D367" s="60"/>
      <c r="E367" s="61"/>
      <c r="F367" s="62"/>
      <c r="G367" s="63"/>
      <c r="H367" s="63"/>
      <c r="I367" s="63"/>
      <c r="J367" s="63"/>
      <c r="K367" s="63"/>
      <c r="L367" s="63"/>
      <c r="M367" s="63"/>
      <c r="N367" s="63"/>
      <c r="O367" s="64"/>
      <c r="P367" s="64"/>
      <c r="Q367" s="65"/>
      <c r="R367" s="64"/>
      <c r="S367" s="66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  <c r="AE367" s="67"/>
      <c r="AF367" s="68"/>
      <c r="AG367" s="67"/>
      <c r="AH367" s="67"/>
      <c r="AI367" s="67"/>
      <c r="AJ367" s="66"/>
      <c r="AK367" s="69"/>
      <c r="AL367" s="69"/>
      <c r="AM367" s="69"/>
      <c r="AN367" s="69"/>
      <c r="AO367" s="69"/>
      <c r="AP367" s="69"/>
      <c r="AQ367" s="69"/>
      <c r="AR367" s="69"/>
      <c r="AS367" s="69"/>
      <c r="AT367" s="69"/>
      <c r="AU367" s="69"/>
      <c r="AV367" s="69"/>
      <c r="AW367" s="69"/>
      <c r="AX367" s="69"/>
      <c r="AY367" s="69"/>
      <c r="AZ367" s="69"/>
      <c r="BA367" s="69"/>
      <c r="BB367" s="69"/>
      <c r="BC367" s="24"/>
      <c r="BD367" s="29"/>
      <c r="BE367" s="30"/>
      <c r="BF367" s="30"/>
      <c r="BG367" s="30"/>
      <c r="BH367" s="31"/>
      <c r="BI367" s="32"/>
      <c r="BJ367" s="33"/>
      <c r="BK367" s="33"/>
      <c r="BL367" s="15"/>
    </row>
    <row r="368" spans="1:64" x14ac:dyDescent="0.3">
      <c r="A368" s="34" t="s">
        <v>28</v>
      </c>
      <c r="B368" s="59">
        <v>40631</v>
      </c>
      <c r="C368" s="15"/>
      <c r="D368" s="60">
        <v>0.04</v>
      </c>
      <c r="E368" s="61">
        <v>0.04</v>
      </c>
      <c r="F368" s="62">
        <v>20</v>
      </c>
      <c r="G368" s="63">
        <v>21.5</v>
      </c>
      <c r="H368" s="63">
        <v>469</v>
      </c>
      <c r="I368" s="63">
        <v>59</v>
      </c>
      <c r="J368" s="63">
        <v>780</v>
      </c>
      <c r="K368" s="63">
        <v>21</v>
      </c>
      <c r="L368" s="63">
        <v>478</v>
      </c>
      <c r="M368" s="63">
        <v>59</v>
      </c>
      <c r="N368" s="63">
        <v>755</v>
      </c>
      <c r="O368" s="64">
        <f t="shared" ref="O368:O395" si="102">IF(R368&lt;&gt;"",IF(R368&lt;1,G368,K368),"")</f>
        <v>21</v>
      </c>
      <c r="P368" s="64">
        <f t="shared" ref="P368:P395" si="103">IF(R368&lt;&gt;"",IF(R368&lt;1,J368,N368),"")</f>
        <v>755</v>
      </c>
      <c r="Q368" s="65" t="s">
        <v>17</v>
      </c>
      <c r="R368" s="64">
        <v>8</v>
      </c>
      <c r="S368" s="66">
        <v>18876.966666666667</v>
      </c>
      <c r="T368" s="67">
        <v>830.29966666666667</v>
      </c>
      <c r="U368" s="67">
        <v>18.158999999999999</v>
      </c>
      <c r="V368" s="67">
        <v>12.917666666666666</v>
      </c>
      <c r="W368" s="67">
        <v>0.67933333333333334</v>
      </c>
      <c r="X368" s="67">
        <v>12.238333333333333</v>
      </c>
      <c r="Y368" s="67">
        <v>262.53899999999993</v>
      </c>
      <c r="Z368" s="67">
        <v>0.10333333333333333</v>
      </c>
      <c r="AA368" s="67">
        <v>9.3733333333333342E-3</v>
      </c>
      <c r="AB368" s="67">
        <v>84.870426666666674</v>
      </c>
      <c r="AC368" s="67">
        <v>15.816816666666666</v>
      </c>
      <c r="AD368" s="67">
        <v>2.2314666666666669</v>
      </c>
      <c r="AE368" s="67">
        <v>0.11731333333333335</v>
      </c>
      <c r="AF368" s="68">
        <v>96.42455666666666</v>
      </c>
      <c r="AG368" s="67">
        <v>2.4556666666666671E-2</v>
      </c>
      <c r="AH368" s="67">
        <v>2.8172100000000002</v>
      </c>
      <c r="AI368" s="67">
        <v>2.3520866666666667</v>
      </c>
      <c r="AJ368" s="66">
        <v>3031.5333333333333</v>
      </c>
      <c r="AK368" s="69">
        <v>199.68690723118971</v>
      </c>
      <c r="AL368" s="69">
        <v>7.8687331861025509</v>
      </c>
      <c r="AM368" s="69">
        <v>1.9000907419347995E-2</v>
      </c>
      <c r="AN368" s="69">
        <v>0.1777577455190098</v>
      </c>
      <c r="AO368" s="69">
        <v>3.9473547085867623E-2</v>
      </c>
      <c r="AP368" s="69">
        <v>0.14027272287089904</v>
      </c>
      <c r="AQ368" s="69">
        <v>2.477577167463747</v>
      </c>
      <c r="AR368" s="69">
        <v>1.3978637231524973E-2</v>
      </c>
      <c r="AS368" s="69">
        <v>9.8026503570712269E-5</v>
      </c>
      <c r="AT368" s="69">
        <v>0.50753311964664005</v>
      </c>
      <c r="AU368" s="69">
        <v>0.24530524135627194</v>
      </c>
      <c r="AV368" s="69">
        <v>2.0163578180905098E-2</v>
      </c>
      <c r="AW368" s="69">
        <v>6.0449884249245064E-3</v>
      </c>
      <c r="AX368" s="69">
        <v>2.9267773065778054E-2</v>
      </c>
      <c r="AY368" s="69">
        <v>3.221552777598185E-3</v>
      </c>
      <c r="AZ368" s="69">
        <v>1.8810293403640359E-2</v>
      </c>
      <c r="BA368" s="69">
        <v>2.1253733681457051E-2</v>
      </c>
      <c r="BB368" s="69">
        <v>0.77607915226136104</v>
      </c>
      <c r="BC368" s="24">
        <v>71</v>
      </c>
      <c r="BD368" s="29">
        <v>35</v>
      </c>
      <c r="BE368" s="30">
        <f t="shared" ref="BE368:BE395" si="104">IF(BC368&lt;&gt;"",(459.67+BC368)/518.67,"")</f>
        <v>1.0231360980970561</v>
      </c>
      <c r="BF368" s="30">
        <v>0.91397849462365588</v>
      </c>
      <c r="BG368" s="30">
        <f t="shared" ref="BG368:BG395" si="105">IF(BF368&lt;&gt;"",1/(BF368*SQRT(BE368)),"")</f>
        <v>1.0816763119374264</v>
      </c>
      <c r="BH368" s="31">
        <f t="shared" ref="BH368:BH395" si="106">IF(BC368&lt;&gt;"",O368/SQRT(BE368),"")</f>
        <v>20.761206632347378</v>
      </c>
      <c r="BI368" s="32">
        <f t="shared" ref="BI368:BI395" si="107">IF(BC368&lt;&gt;"",P368*BG368,"")</f>
        <v>816.66561551275697</v>
      </c>
      <c r="BJ368" s="33">
        <f t="shared" ref="BJ368:BJ395" si="108">IF(BC368&lt;&gt;"",0.4054+0.009348*BH368-0.0000656*BH368^2+0.0000004007*BH368^3,"")</f>
        <v>0.57478606854776837</v>
      </c>
      <c r="BK368" s="33">
        <f t="shared" ref="BK368:BK395" si="109">IF(BC368&lt;&gt;"",BJ368*BE368,"")</f>
        <v>0.58808437541451075</v>
      </c>
      <c r="BL368" s="15"/>
    </row>
    <row r="369" spans="1:64" x14ac:dyDescent="0.3">
      <c r="A369" s="34" t="s">
        <v>28</v>
      </c>
      <c r="B369" s="59">
        <v>40631</v>
      </c>
      <c r="C369" s="15">
        <v>74400</v>
      </c>
      <c r="D369" s="60">
        <v>0.04</v>
      </c>
      <c r="E369" s="61">
        <v>0.04</v>
      </c>
      <c r="F369" s="62">
        <v>20</v>
      </c>
      <c r="G369" s="63">
        <v>21.5</v>
      </c>
      <c r="H369" s="63">
        <v>468</v>
      </c>
      <c r="I369" s="63">
        <v>59</v>
      </c>
      <c r="J369" s="63">
        <v>787</v>
      </c>
      <c r="K369" s="63">
        <v>21</v>
      </c>
      <c r="L369" s="63">
        <v>477</v>
      </c>
      <c r="M369" s="63">
        <v>59</v>
      </c>
      <c r="N369" s="63">
        <v>765</v>
      </c>
      <c r="O369" s="64">
        <f t="shared" si="102"/>
        <v>21</v>
      </c>
      <c r="P369" s="64">
        <f t="shared" si="103"/>
        <v>765</v>
      </c>
      <c r="Q369" s="65" t="s">
        <v>22</v>
      </c>
      <c r="R369" s="64">
        <v>8</v>
      </c>
      <c r="S369" s="66">
        <v>19950.566666666666</v>
      </c>
      <c r="T369" s="67">
        <v>792.40366666666671</v>
      </c>
      <c r="U369" s="67">
        <v>18.045333333333328</v>
      </c>
      <c r="V369" s="67">
        <v>14.244333333333335</v>
      </c>
      <c r="W369" s="67">
        <v>0.86933333333333318</v>
      </c>
      <c r="X369" s="67">
        <v>13.374999999999998</v>
      </c>
      <c r="Y369" s="67">
        <v>213.61633333333333</v>
      </c>
      <c r="Z369" s="67">
        <v>5.8000000000000038E-2</v>
      </c>
      <c r="AA369" s="67">
        <v>9.8433333333333324E-3</v>
      </c>
      <c r="AB369" s="67">
        <v>77.134430000000009</v>
      </c>
      <c r="AC369" s="67">
        <v>12.270180000000003</v>
      </c>
      <c r="AD369" s="67">
        <v>2.3456233333333332</v>
      </c>
      <c r="AE369" s="67">
        <v>0.14322666666666667</v>
      </c>
      <c r="AF369" s="68">
        <v>96.960946666666644</v>
      </c>
      <c r="AG369" s="67">
        <v>1.3146666666666668E-2</v>
      </c>
      <c r="AH369" s="67">
        <v>2.9163533333333325</v>
      </c>
      <c r="AI369" s="67">
        <v>2.4724199999999996</v>
      </c>
      <c r="AJ369" s="66">
        <v>3050.8666666666668</v>
      </c>
      <c r="AK369" s="69">
        <v>254.8957438442028</v>
      </c>
      <c r="AL369" s="69">
        <v>6.5455541549567107</v>
      </c>
      <c r="AM369" s="69">
        <v>2.6357402066177409E-2</v>
      </c>
      <c r="AN369" s="69">
        <v>0.16351069422650658</v>
      </c>
      <c r="AO369" s="69">
        <v>3.1286587776759384E-2</v>
      </c>
      <c r="AP369" s="69">
        <v>0.19327932261828423</v>
      </c>
      <c r="AQ369" s="69">
        <v>6.5598966998461377</v>
      </c>
      <c r="AR369" s="69">
        <v>7.143842296595068E-3</v>
      </c>
      <c r="AS369" s="69">
        <v>1.1351236704106029E-4</v>
      </c>
      <c r="AT369" s="69">
        <v>0.74178288539711568</v>
      </c>
      <c r="AU369" s="69">
        <v>0.47340038561809322</v>
      </c>
      <c r="AV369" s="69">
        <v>1.4659319345664105E-2</v>
      </c>
      <c r="AW369" s="69">
        <v>6.7445985199567158E-3</v>
      </c>
      <c r="AX369" s="69">
        <v>5.6244103037000746E-2</v>
      </c>
      <c r="AY369" s="69">
        <v>1.6194365417155679E-3</v>
      </c>
      <c r="AZ369" s="69">
        <v>2.3882712451122206E-2</v>
      </c>
      <c r="BA369" s="69">
        <v>1.5457804635132718E-2</v>
      </c>
      <c r="BB369" s="69">
        <v>1.5916448515084429</v>
      </c>
      <c r="BC369" s="24">
        <v>71</v>
      </c>
      <c r="BD369" s="29">
        <v>35</v>
      </c>
      <c r="BE369" s="30">
        <f t="shared" si="104"/>
        <v>1.0231360980970561</v>
      </c>
      <c r="BF369" s="30">
        <v>0.91397849462365588</v>
      </c>
      <c r="BG369" s="30">
        <f t="shared" si="105"/>
        <v>1.0816763119374264</v>
      </c>
      <c r="BH369" s="31">
        <f t="shared" si="106"/>
        <v>20.761206632347378</v>
      </c>
      <c r="BI369" s="32">
        <f t="shared" si="107"/>
        <v>827.48237863213126</v>
      </c>
      <c r="BJ369" s="33">
        <f t="shared" si="108"/>
        <v>0.57478606854776837</v>
      </c>
      <c r="BK369" s="33">
        <f t="shared" si="109"/>
        <v>0.58808437541451075</v>
      </c>
      <c r="BL369" s="15"/>
    </row>
    <row r="370" spans="1:64" x14ac:dyDescent="0.3">
      <c r="A370" s="34" t="s">
        <v>28</v>
      </c>
      <c r="B370" s="59">
        <v>40631</v>
      </c>
      <c r="C370" s="15"/>
      <c r="D370" s="60">
        <v>0.04</v>
      </c>
      <c r="E370" s="61">
        <v>0.04</v>
      </c>
      <c r="F370" s="62">
        <v>20</v>
      </c>
      <c r="G370" s="63">
        <v>21.5</v>
      </c>
      <c r="H370" s="63">
        <v>468</v>
      </c>
      <c r="I370" s="63">
        <v>59</v>
      </c>
      <c r="J370" s="63">
        <v>787</v>
      </c>
      <c r="K370" s="63">
        <v>21</v>
      </c>
      <c r="L370" s="63">
        <v>477</v>
      </c>
      <c r="M370" s="63">
        <v>59</v>
      </c>
      <c r="N370" s="63">
        <v>765</v>
      </c>
      <c r="O370" s="64">
        <f t="shared" si="102"/>
        <v>21</v>
      </c>
      <c r="P370" s="64">
        <f t="shared" si="103"/>
        <v>765</v>
      </c>
      <c r="Q370" s="65" t="s">
        <v>22</v>
      </c>
      <c r="R370" s="64">
        <v>8</v>
      </c>
      <c r="S370" s="66">
        <v>20068.400000000001</v>
      </c>
      <c r="T370" s="67">
        <v>793.79666666666662</v>
      </c>
      <c r="U370" s="67">
        <v>18.018666666666665</v>
      </c>
      <c r="V370" s="67">
        <v>12.234</v>
      </c>
      <c r="W370" s="67">
        <v>0.7616666666666666</v>
      </c>
      <c r="X370" s="67">
        <v>11.47233333333333</v>
      </c>
      <c r="Y370" s="67">
        <v>211.92300000000006</v>
      </c>
      <c r="Z370" s="67">
        <v>5.6666666666666705E-2</v>
      </c>
      <c r="AA370" s="67">
        <v>9.9000000000000008E-3</v>
      </c>
      <c r="AB370" s="67">
        <v>76.82722333333335</v>
      </c>
      <c r="AC370" s="67">
        <v>12.101266666666669</v>
      </c>
      <c r="AD370" s="67">
        <v>2.0023666666666666</v>
      </c>
      <c r="AE370" s="67">
        <v>0.12473333333333333</v>
      </c>
      <c r="AF370" s="68">
        <v>96.98505333333334</v>
      </c>
      <c r="AG370" s="67">
        <v>1.2763333333333331E-2</v>
      </c>
      <c r="AH370" s="67">
        <v>2.9273599999999997</v>
      </c>
      <c r="AI370" s="67">
        <v>2.1105966666666673</v>
      </c>
      <c r="AJ370" s="66">
        <v>3051.7</v>
      </c>
      <c r="AK370" s="69">
        <v>88.283868171578519</v>
      </c>
      <c r="AL370" s="69">
        <v>5.2972050752547046</v>
      </c>
      <c r="AM370" s="69">
        <v>1.2793676598989631E-2</v>
      </c>
      <c r="AN370" s="69">
        <v>4.5212712585182766</v>
      </c>
      <c r="AO370" s="69">
        <v>3.2279312616421536E-2</v>
      </c>
      <c r="AP370" s="69">
        <v>4.4941568833268457</v>
      </c>
      <c r="AQ370" s="69">
        <v>5.7167998945636391</v>
      </c>
      <c r="AR370" s="69">
        <v>8.4418225411394057E-3</v>
      </c>
      <c r="AS370" s="69">
        <v>5.8722021951470499E-5</v>
      </c>
      <c r="AT370" s="69">
        <v>0.58901735685693424</v>
      </c>
      <c r="AU370" s="69">
        <v>0.32227712355631749</v>
      </c>
      <c r="AV370" s="69">
        <v>0.73925474044091721</v>
      </c>
      <c r="AW370" s="69">
        <v>5.2705645404180976E-3</v>
      </c>
      <c r="AX370" s="69">
        <v>3.4605817064659122E-2</v>
      </c>
      <c r="AY370" s="69">
        <v>1.9019923008896957E-3</v>
      </c>
      <c r="AZ370" s="69">
        <v>7.9960593742944217E-3</v>
      </c>
      <c r="BA370" s="69">
        <v>0.77921991693874171</v>
      </c>
      <c r="BB370" s="69">
        <v>1.1492126240049814</v>
      </c>
      <c r="BC370" s="24">
        <v>71</v>
      </c>
      <c r="BD370" s="29">
        <v>32</v>
      </c>
      <c r="BE370" s="30">
        <f t="shared" si="104"/>
        <v>1.0231360980970561</v>
      </c>
      <c r="BF370" s="30">
        <v>0.91397849462365588</v>
      </c>
      <c r="BG370" s="30">
        <f t="shared" si="105"/>
        <v>1.0816763119374264</v>
      </c>
      <c r="BH370" s="31">
        <f t="shared" si="106"/>
        <v>20.761206632347378</v>
      </c>
      <c r="BI370" s="32">
        <f t="shared" si="107"/>
        <v>827.48237863213126</v>
      </c>
      <c r="BJ370" s="33">
        <f t="shared" si="108"/>
        <v>0.57478606854776837</v>
      </c>
      <c r="BK370" s="33">
        <f t="shared" si="109"/>
        <v>0.58808437541451075</v>
      </c>
      <c r="BL370" s="15"/>
    </row>
    <row r="371" spans="1:64" x14ac:dyDescent="0.3">
      <c r="A371" s="34" t="s">
        <v>28</v>
      </c>
      <c r="B371" s="59">
        <v>40631</v>
      </c>
      <c r="C371" s="15">
        <v>74700</v>
      </c>
      <c r="D371" s="60">
        <v>7.0000000000000007E-2</v>
      </c>
      <c r="E371" s="61">
        <v>7.0000000000000007E-2</v>
      </c>
      <c r="F371" s="62">
        <v>25</v>
      </c>
      <c r="G371" s="63">
        <v>24.5</v>
      </c>
      <c r="H371" s="63">
        <v>471</v>
      </c>
      <c r="I371" s="63">
        <v>62</v>
      </c>
      <c r="J371" s="63">
        <v>875</v>
      </c>
      <c r="K371" s="63">
        <v>25</v>
      </c>
      <c r="L371" s="63">
        <v>480</v>
      </c>
      <c r="M371" s="63">
        <v>65</v>
      </c>
      <c r="N371" s="63">
        <v>885</v>
      </c>
      <c r="O371" s="64">
        <f t="shared" si="102"/>
        <v>25</v>
      </c>
      <c r="P371" s="64">
        <f t="shared" si="103"/>
        <v>885</v>
      </c>
      <c r="Q371" s="65" t="s">
        <v>17</v>
      </c>
      <c r="R371" s="64">
        <v>8</v>
      </c>
      <c r="S371" s="66">
        <v>18386.166666666668</v>
      </c>
      <c r="T371" s="67">
        <v>579.1723333333332</v>
      </c>
      <c r="U371" s="67">
        <v>18.277666666666661</v>
      </c>
      <c r="V371" s="67">
        <v>14.820333333333336</v>
      </c>
      <c r="W371" s="67">
        <v>0.77133333333333332</v>
      </c>
      <c r="X371" s="67">
        <v>14.049000000000001</v>
      </c>
      <c r="Y371" s="67">
        <v>166.70366666666672</v>
      </c>
      <c r="Z371" s="67">
        <v>5.7333333333333368E-2</v>
      </c>
      <c r="AA371" s="67">
        <v>8.983333333333331E-3</v>
      </c>
      <c r="AB371" s="67">
        <v>61.840466666666664</v>
      </c>
      <c r="AC371" s="67">
        <v>10.488296666666667</v>
      </c>
      <c r="AD371" s="67">
        <v>2.6728333333333336</v>
      </c>
      <c r="AE371" s="67">
        <v>0.13911000000000004</v>
      </c>
      <c r="AF371" s="68">
        <v>97.498419999999996</v>
      </c>
      <c r="AG371" s="67">
        <v>1.4206666666666664E-2</v>
      </c>
      <c r="AH371" s="67">
        <v>2.7596500000000006</v>
      </c>
      <c r="AI371" s="67">
        <v>2.8173299999999997</v>
      </c>
      <c r="AJ371" s="66">
        <v>3084.6666666666665</v>
      </c>
      <c r="AK371" s="69">
        <v>364.4127144279679</v>
      </c>
      <c r="AL371" s="69">
        <v>13.755174746220657</v>
      </c>
      <c r="AM371" s="69">
        <v>4.6954367674138416E-2</v>
      </c>
      <c r="AN371" s="69">
        <v>0.34639506380697971</v>
      </c>
      <c r="AO371" s="69">
        <v>1.8519948859193079E-2</v>
      </c>
      <c r="AP371" s="69">
        <v>0.3286476994363392</v>
      </c>
      <c r="AQ371" s="69">
        <v>3.1661664880217892</v>
      </c>
      <c r="AR371" s="69">
        <v>9.4443317550183363E-3</v>
      </c>
      <c r="AS371" s="69">
        <v>1.7237355852380845E-4</v>
      </c>
      <c r="AT371" s="69">
        <v>0.30613409202229003</v>
      </c>
      <c r="AU371" s="69">
        <v>0.28616602063802032</v>
      </c>
      <c r="AV371" s="69">
        <v>2.1007984251204356E-2</v>
      </c>
      <c r="AW371" s="69">
        <v>1.5015738869369828E-3</v>
      </c>
      <c r="AX371" s="69">
        <v>2.6636705294865521E-2</v>
      </c>
      <c r="AY371" s="69">
        <v>2.2221352473401038E-3</v>
      </c>
      <c r="AZ371" s="69">
        <v>3.4419839407347448E-2</v>
      </c>
      <c r="BA371" s="69">
        <v>2.2154553513427253E-2</v>
      </c>
      <c r="BB371" s="69">
        <v>1.1547005383792519</v>
      </c>
      <c r="BC371" s="24">
        <v>71</v>
      </c>
      <c r="BD371" s="29">
        <v>33</v>
      </c>
      <c r="BE371" s="30">
        <f t="shared" si="104"/>
        <v>1.0231360980970561</v>
      </c>
      <c r="BF371" s="30">
        <v>0.91397849462365588</v>
      </c>
      <c r="BG371" s="30">
        <f t="shared" si="105"/>
        <v>1.0816763119374264</v>
      </c>
      <c r="BH371" s="31">
        <f t="shared" si="106"/>
        <v>24.715722181365926</v>
      </c>
      <c r="BI371" s="32">
        <f t="shared" si="107"/>
        <v>957.28353606462235</v>
      </c>
      <c r="BJ371" s="33">
        <f t="shared" si="108"/>
        <v>0.60241947628106296</v>
      </c>
      <c r="BK371" s="33">
        <f t="shared" si="109"/>
        <v>0.61635711237987878</v>
      </c>
      <c r="BL371" s="15"/>
    </row>
    <row r="372" spans="1:64" x14ac:dyDescent="0.3">
      <c r="A372" s="34" t="s">
        <v>28</v>
      </c>
      <c r="B372" s="59">
        <v>40631</v>
      </c>
      <c r="C372" s="15"/>
      <c r="D372" s="60">
        <v>7.0000000000000007E-2</v>
      </c>
      <c r="E372" s="61">
        <v>7.0000000000000007E-2</v>
      </c>
      <c r="F372" s="62">
        <v>25</v>
      </c>
      <c r="G372" s="63">
        <v>24.5</v>
      </c>
      <c r="H372" s="63">
        <v>471</v>
      </c>
      <c r="I372" s="63">
        <v>62</v>
      </c>
      <c r="J372" s="63">
        <v>875</v>
      </c>
      <c r="K372" s="63">
        <v>25</v>
      </c>
      <c r="L372" s="63">
        <v>480</v>
      </c>
      <c r="M372" s="63">
        <v>65</v>
      </c>
      <c r="N372" s="63">
        <v>885</v>
      </c>
      <c r="O372" s="64">
        <f t="shared" si="102"/>
        <v>25</v>
      </c>
      <c r="P372" s="64">
        <f t="shared" si="103"/>
        <v>885</v>
      </c>
      <c r="Q372" s="65" t="s">
        <v>22</v>
      </c>
      <c r="R372" s="64">
        <v>8</v>
      </c>
      <c r="S372" s="66">
        <v>19648</v>
      </c>
      <c r="T372" s="67">
        <v>554.0183333333332</v>
      </c>
      <c r="U372" s="67">
        <v>18.117999999999999</v>
      </c>
      <c r="V372" s="67">
        <v>16.513666666666669</v>
      </c>
      <c r="W372" s="67">
        <v>1.0110000000000006</v>
      </c>
      <c r="X372" s="67">
        <v>15.502666666666663</v>
      </c>
      <c r="Y372" s="67">
        <v>124.67966666666668</v>
      </c>
      <c r="Z372" s="67">
        <v>4.1333333333333354E-2</v>
      </c>
      <c r="AA372" s="67">
        <v>9.5533333333333356E-3</v>
      </c>
      <c r="AB372" s="67">
        <v>55.630273333333328</v>
      </c>
      <c r="AC372" s="67">
        <v>7.3825166666666657</v>
      </c>
      <c r="AD372" s="67">
        <v>2.8041399999999999</v>
      </c>
      <c r="AE372" s="67">
        <v>0.17167666666666673</v>
      </c>
      <c r="AF372" s="68">
        <v>97.954890000000006</v>
      </c>
      <c r="AG372" s="67">
        <v>9.6666666666666654E-3</v>
      </c>
      <c r="AH372" s="67">
        <v>2.8764866666666671</v>
      </c>
      <c r="AI372" s="67">
        <v>2.9557200000000003</v>
      </c>
      <c r="AJ372" s="66">
        <v>3099.8666666666668</v>
      </c>
      <c r="AK372" s="69">
        <v>99.600581635194104</v>
      </c>
      <c r="AL372" s="69">
        <v>1.882903266961635</v>
      </c>
      <c r="AM372" s="69">
        <v>1.68972554392516E-2</v>
      </c>
      <c r="AN372" s="69">
        <v>5.7264259379641212E-2</v>
      </c>
      <c r="AO372" s="69">
        <v>9.5952574492423875E-3</v>
      </c>
      <c r="AP372" s="69">
        <v>5.9996168460036477E-2</v>
      </c>
      <c r="AQ372" s="69">
        <v>1.6800933540011316</v>
      </c>
      <c r="AR372" s="69">
        <v>7.7607915226134867E-3</v>
      </c>
      <c r="AS372" s="69">
        <v>5.7134646372336384E-5</v>
      </c>
      <c r="AT372" s="69">
        <v>0.1284345880294667</v>
      </c>
      <c r="AU372" s="69">
        <v>9.1233078103589632E-2</v>
      </c>
      <c r="AV372" s="69">
        <v>1.7916368936312651E-2</v>
      </c>
      <c r="AW372" s="69">
        <v>1.8072046109245969E-3</v>
      </c>
      <c r="AX372" s="69">
        <v>8.7289194338556649E-3</v>
      </c>
      <c r="AY372" s="69">
        <v>1.8287612791427846E-3</v>
      </c>
      <c r="AZ372" s="69">
        <v>9.138993128474231E-3</v>
      </c>
      <c r="BA372" s="69">
        <v>1.8895290418514347E-2</v>
      </c>
      <c r="BB372" s="69">
        <v>0.34574590364176044</v>
      </c>
      <c r="BC372" s="24">
        <v>70</v>
      </c>
      <c r="BD372" s="29">
        <v>32</v>
      </c>
      <c r="BE372" s="30">
        <f t="shared" si="104"/>
        <v>1.0212080899223015</v>
      </c>
      <c r="BF372" s="30">
        <v>0.91397849462365588</v>
      </c>
      <c r="BG372" s="30">
        <f t="shared" si="105"/>
        <v>1.0826969155686998</v>
      </c>
      <c r="BH372" s="31">
        <f t="shared" si="106"/>
        <v>24.739042425628895</v>
      </c>
      <c r="BI372" s="32">
        <f t="shared" si="107"/>
        <v>958.18677027829938</v>
      </c>
      <c r="BJ372" s="33">
        <f t="shared" si="108"/>
        <v>0.60257895838624675</v>
      </c>
      <c r="BK372" s="33">
        <f t="shared" si="109"/>
        <v>0.61535850712098905</v>
      </c>
      <c r="BL372" s="15"/>
    </row>
    <row r="373" spans="1:64" x14ac:dyDescent="0.3">
      <c r="A373" s="34" t="s">
        <v>28</v>
      </c>
      <c r="B373" s="59">
        <v>40631</v>
      </c>
      <c r="C373" s="15">
        <v>75600</v>
      </c>
      <c r="D373" s="60">
        <v>0.3</v>
      </c>
      <c r="E373" s="61">
        <v>0.3</v>
      </c>
      <c r="F373" s="62">
        <v>52.5</v>
      </c>
      <c r="G373" s="63">
        <v>53</v>
      </c>
      <c r="H373" s="63">
        <v>523</v>
      </c>
      <c r="I373" s="63">
        <v>81</v>
      </c>
      <c r="J373" s="63">
        <v>2270</v>
      </c>
      <c r="K373" s="63">
        <v>52.5</v>
      </c>
      <c r="L373" s="63">
        <v>503</v>
      </c>
      <c r="M373" s="63">
        <v>81</v>
      </c>
      <c r="N373" s="63">
        <v>2250</v>
      </c>
      <c r="O373" s="64">
        <f t="shared" si="102"/>
        <v>52.5</v>
      </c>
      <c r="P373" s="64">
        <f t="shared" si="103"/>
        <v>2250</v>
      </c>
      <c r="Q373" s="65" t="s">
        <v>17</v>
      </c>
      <c r="R373" s="64">
        <v>8</v>
      </c>
      <c r="S373" s="66">
        <v>25481.733333333334</v>
      </c>
      <c r="T373" s="67">
        <v>69.343000000000004</v>
      </c>
      <c r="U373" s="67">
        <v>17.330333333333325</v>
      </c>
      <c r="V373" s="67">
        <v>49.776666666666664</v>
      </c>
      <c r="W373" s="67">
        <v>39.138333333333343</v>
      </c>
      <c r="X373" s="67">
        <v>10.638333333333334</v>
      </c>
      <c r="Y373" s="67">
        <v>6.895999999999999</v>
      </c>
      <c r="Z373" s="67">
        <v>0.27733333333333332</v>
      </c>
      <c r="AA373" s="67">
        <v>1.1996666666666675E-2</v>
      </c>
      <c r="AB373" s="67">
        <v>5.5207633333333348</v>
      </c>
      <c r="AC373" s="67">
        <v>0.32538999999999996</v>
      </c>
      <c r="AD373" s="67">
        <v>6.7358266666666671</v>
      </c>
      <c r="AE373" s="67">
        <v>5.296243333333333</v>
      </c>
      <c r="AF373" s="68">
        <v>99.83777000000002</v>
      </c>
      <c r="AG373" s="67">
        <v>5.1670000000000008E-2</v>
      </c>
      <c r="AH373" s="67">
        <v>3.3723133333333331</v>
      </c>
      <c r="AI373" s="67">
        <v>7.0999299999999987</v>
      </c>
      <c r="AJ373" s="66">
        <v>3187.0666666666666</v>
      </c>
      <c r="AK373" s="69">
        <v>73.071497029276287</v>
      </c>
      <c r="AL373" s="69">
        <v>0.65865144358578964</v>
      </c>
      <c r="AM373" s="69">
        <v>1.2726115785600541E-2</v>
      </c>
      <c r="AN373" s="69">
        <v>0.27710739027954662</v>
      </c>
      <c r="AO373" s="69">
        <v>0.19405088798157205</v>
      </c>
      <c r="AP373" s="69">
        <v>8.3875249455750187E-2</v>
      </c>
      <c r="AQ373" s="69">
        <v>0.2122230446715663</v>
      </c>
      <c r="AR373" s="69">
        <v>9.8026503570712124E-3</v>
      </c>
      <c r="AS373" s="69">
        <v>4.1384099339733117E-5</v>
      </c>
      <c r="AT373" s="69">
        <v>6.600861220369264E-2</v>
      </c>
      <c r="AU373" s="69">
        <v>9.1487082185937926E-3</v>
      </c>
      <c r="AV373" s="69">
        <v>2.0156780896064673E-2</v>
      </c>
      <c r="AW373" s="69">
        <v>1.2638247459619436E-2</v>
      </c>
      <c r="AX373" s="69">
        <v>7.6255016793515804E-4</v>
      </c>
      <c r="AY373" s="69">
        <v>1.8370046834171527E-3</v>
      </c>
      <c r="AZ373" s="69">
        <v>6.4981022870783701E-3</v>
      </c>
      <c r="BA373" s="69">
        <v>2.1248596708229144E-2</v>
      </c>
      <c r="BB373" s="69">
        <v>0.25370813170246242</v>
      </c>
      <c r="BC373" s="24">
        <v>72</v>
      </c>
      <c r="BD373" s="29">
        <v>35</v>
      </c>
      <c r="BE373" s="30">
        <f t="shared" si="104"/>
        <v>1.0250641062718109</v>
      </c>
      <c r="BF373" s="30">
        <v>0.91397849462365588</v>
      </c>
      <c r="BG373" s="30">
        <f t="shared" si="105"/>
        <v>1.0806585890897376</v>
      </c>
      <c r="BH373" s="31">
        <f t="shared" si="106"/>
        <v>51.854182299064021</v>
      </c>
      <c r="BI373" s="32">
        <f t="shared" si="107"/>
        <v>2431.4818254519096</v>
      </c>
      <c r="BJ373" s="33">
        <f t="shared" si="108"/>
        <v>0.76961290416585049</v>
      </c>
      <c r="BK373" s="33">
        <f t="shared" si="109"/>
        <v>0.78890256378402035</v>
      </c>
      <c r="BL373" s="15"/>
    </row>
    <row r="374" spans="1:64" x14ac:dyDescent="0.3">
      <c r="A374" s="34" t="s">
        <v>28</v>
      </c>
      <c r="B374" s="59">
        <v>40631</v>
      </c>
      <c r="C374" s="15"/>
      <c r="D374" s="60">
        <v>0.3</v>
      </c>
      <c r="E374" s="61">
        <v>0.3</v>
      </c>
      <c r="F374" s="62">
        <v>52.5</v>
      </c>
      <c r="G374" s="63">
        <v>53</v>
      </c>
      <c r="H374" s="63">
        <v>523</v>
      </c>
      <c r="I374" s="63">
        <v>81</v>
      </c>
      <c r="J374" s="63">
        <v>2270</v>
      </c>
      <c r="K374" s="63">
        <v>52.5</v>
      </c>
      <c r="L374" s="63">
        <v>503</v>
      </c>
      <c r="M374" s="63">
        <v>81</v>
      </c>
      <c r="N374" s="63">
        <v>2250</v>
      </c>
      <c r="O374" s="64">
        <f t="shared" si="102"/>
        <v>52.5</v>
      </c>
      <c r="P374" s="64">
        <f t="shared" si="103"/>
        <v>2250</v>
      </c>
      <c r="Q374" s="65" t="s">
        <v>22</v>
      </c>
      <c r="R374" s="64">
        <v>8</v>
      </c>
      <c r="S374" s="66">
        <v>23287.066666666666</v>
      </c>
      <c r="T374" s="67">
        <v>70.428333333333327</v>
      </c>
      <c r="U374" s="67">
        <v>17.663666666666678</v>
      </c>
      <c r="V374" s="67">
        <v>48.021000000000022</v>
      </c>
      <c r="W374" s="67">
        <v>37.582333333333331</v>
      </c>
      <c r="X374" s="67">
        <v>10.438666666666668</v>
      </c>
      <c r="Y374" s="67">
        <v>5.2926666666666664</v>
      </c>
      <c r="Z374" s="67">
        <v>0.255</v>
      </c>
      <c r="AA374" s="67">
        <v>1.0996666666666672E-2</v>
      </c>
      <c r="AB374" s="67">
        <v>6.1412133333333321</v>
      </c>
      <c r="AC374" s="67">
        <v>0.27298666666666666</v>
      </c>
      <c r="AD374" s="67">
        <v>7.1028533333333321</v>
      </c>
      <c r="AE374" s="67">
        <v>5.5588566666666663</v>
      </c>
      <c r="AF374" s="68">
        <v>99.828433333333322</v>
      </c>
      <c r="AG374" s="67">
        <v>5.1923333333333314E-2</v>
      </c>
      <c r="AH374" s="67">
        <v>3.1747733333333339</v>
      </c>
      <c r="AI374" s="67">
        <v>7.4868299999999977</v>
      </c>
      <c r="AJ374" s="66">
        <v>3190</v>
      </c>
      <c r="AK374" s="69">
        <v>27.684096434716512</v>
      </c>
      <c r="AL374" s="69">
        <v>0.30454129818462333</v>
      </c>
      <c r="AM374" s="69">
        <v>8.8991798666425079E-3</v>
      </c>
      <c r="AN374" s="69">
        <v>9.1022922463482189E-2</v>
      </c>
      <c r="AO374" s="69">
        <v>7.1567828128206751E-2</v>
      </c>
      <c r="AP374" s="69">
        <v>3.4414645372166208E-2</v>
      </c>
      <c r="AQ374" s="69">
        <v>8.2291883092946619E-2</v>
      </c>
      <c r="AR374" s="69">
        <v>1.0747894741730145E-2</v>
      </c>
      <c r="AS374" s="69">
        <v>1.8257418583505437E-5</v>
      </c>
      <c r="AT374" s="69">
        <v>2.9553501844356324E-2</v>
      </c>
      <c r="AU374" s="69">
        <v>4.1426905577741716E-3</v>
      </c>
      <c r="AV374" s="69">
        <v>1.4264441764421621E-2</v>
      </c>
      <c r="AW374" s="69">
        <v>1.1600674276875484E-2</v>
      </c>
      <c r="AX374" s="69">
        <v>6.5090564671082076E-4</v>
      </c>
      <c r="AY374" s="69">
        <v>2.2005772492428113E-3</v>
      </c>
      <c r="AZ374" s="69">
        <v>2.4896936985588747E-3</v>
      </c>
      <c r="BA374" s="69">
        <v>1.5032221713877606E-2</v>
      </c>
      <c r="BB374" s="69">
        <v>0</v>
      </c>
      <c r="BC374" s="24">
        <v>72</v>
      </c>
      <c r="BD374" s="29">
        <v>36</v>
      </c>
      <c r="BE374" s="30">
        <f t="shared" si="104"/>
        <v>1.0250641062718109</v>
      </c>
      <c r="BF374" s="30">
        <v>0.91397849462365588</v>
      </c>
      <c r="BG374" s="30">
        <f t="shared" si="105"/>
        <v>1.0806585890897376</v>
      </c>
      <c r="BH374" s="31">
        <f t="shared" si="106"/>
        <v>51.854182299064021</v>
      </c>
      <c r="BI374" s="32">
        <f t="shared" si="107"/>
        <v>2431.4818254519096</v>
      </c>
      <c r="BJ374" s="33">
        <f t="shared" si="108"/>
        <v>0.76961290416585049</v>
      </c>
      <c r="BK374" s="33">
        <f t="shared" si="109"/>
        <v>0.78890256378402035</v>
      </c>
      <c r="BL374" s="15"/>
    </row>
    <row r="375" spans="1:64" x14ac:dyDescent="0.3">
      <c r="A375" s="34" t="s">
        <v>28</v>
      </c>
      <c r="B375" s="59">
        <v>40631</v>
      </c>
      <c r="C375" s="15">
        <v>76320</v>
      </c>
      <c r="D375" s="60">
        <v>0.65</v>
      </c>
      <c r="E375" s="61">
        <v>0.65</v>
      </c>
      <c r="F375" s="62">
        <v>74.099999999999994</v>
      </c>
      <c r="G375" s="63">
        <v>74</v>
      </c>
      <c r="H375" s="63">
        <v>648</v>
      </c>
      <c r="I375" s="63">
        <v>91</v>
      </c>
      <c r="J375" s="63">
        <v>4430</v>
      </c>
      <c r="K375" s="63">
        <v>74</v>
      </c>
      <c r="L375" s="63">
        <v>637</v>
      </c>
      <c r="M375" s="63">
        <v>91</v>
      </c>
      <c r="N375" s="63">
        <v>4450</v>
      </c>
      <c r="O375" s="64">
        <f t="shared" si="102"/>
        <v>74</v>
      </c>
      <c r="P375" s="64">
        <f t="shared" si="103"/>
        <v>4450</v>
      </c>
      <c r="Q375" s="65" t="s">
        <v>17</v>
      </c>
      <c r="R375" s="64">
        <v>6</v>
      </c>
      <c r="S375" s="66">
        <v>31480.7</v>
      </c>
      <c r="T375" s="67">
        <v>23.698999999999998</v>
      </c>
      <c r="U375" s="67">
        <v>16.504333333333328</v>
      </c>
      <c r="V375" s="67">
        <v>96.440333333333314</v>
      </c>
      <c r="W375" s="67">
        <v>82.651666666666642</v>
      </c>
      <c r="X375" s="67">
        <v>13.788666666666666</v>
      </c>
      <c r="Y375" s="67">
        <v>2.0596666666666659</v>
      </c>
      <c r="Z375" s="67">
        <v>0.5033333333333333</v>
      </c>
      <c r="AA375" s="67">
        <v>1.4779999999999996E-2</v>
      </c>
      <c r="AB375" s="67">
        <v>1.52685</v>
      </c>
      <c r="AC375" s="67">
        <v>7.908666666666668E-2</v>
      </c>
      <c r="AD375" s="67">
        <v>10.619886666666668</v>
      </c>
      <c r="AE375" s="67">
        <v>9.1015033333333335</v>
      </c>
      <c r="AF375" s="68">
        <v>99.956220000000002</v>
      </c>
      <c r="AG375" s="67">
        <v>7.6310000000000003E-2</v>
      </c>
      <c r="AH375" s="67">
        <v>3.9052933333333337</v>
      </c>
      <c r="AI375" s="67">
        <v>11.19397</v>
      </c>
      <c r="AJ375" s="66">
        <v>3187</v>
      </c>
      <c r="AK375" s="69">
        <v>92.98726275386565</v>
      </c>
      <c r="AL375" s="69">
        <v>0.25272787600564445</v>
      </c>
      <c r="AM375" s="69">
        <v>1.1943352886059039E-2</v>
      </c>
      <c r="AN375" s="69">
        <v>0.43806379108777355</v>
      </c>
      <c r="AO375" s="69">
        <v>0.34262760858636443</v>
      </c>
      <c r="AP375" s="69">
        <v>9.6908536093659514E-2</v>
      </c>
      <c r="AQ375" s="69">
        <v>1.3514572807192969E-2</v>
      </c>
      <c r="AR375" s="69">
        <v>1.2954385047312101E-2</v>
      </c>
      <c r="AS375" s="69">
        <v>4.0683810217249083E-5</v>
      </c>
      <c r="AT375" s="69">
        <v>1.5664780395127999E-2</v>
      </c>
      <c r="AU375" s="69">
        <v>4.0405985672433727E-4</v>
      </c>
      <c r="AV375" s="69">
        <v>3.2365027244013689E-2</v>
      </c>
      <c r="AW375" s="69">
        <v>2.5503596546009154E-2</v>
      </c>
      <c r="AX375" s="69">
        <v>3.8273066067480844E-4</v>
      </c>
      <c r="AY375" s="69">
        <v>1.9610605856754284E-3</v>
      </c>
      <c r="AZ375" s="69">
        <v>8.2767615411582004E-3</v>
      </c>
      <c r="BA375" s="69">
        <v>3.4109854476584676E-2</v>
      </c>
      <c r="BB375" s="69">
        <v>0</v>
      </c>
      <c r="BC375" s="24">
        <v>73</v>
      </c>
      <c r="BD375" s="29">
        <v>36</v>
      </c>
      <c r="BE375" s="30">
        <f t="shared" si="104"/>
        <v>1.0269921144465655</v>
      </c>
      <c r="BF375" s="30">
        <v>0.91397849462365588</v>
      </c>
      <c r="BG375" s="30">
        <f t="shared" si="105"/>
        <v>1.0796437334987881</v>
      </c>
      <c r="BH375" s="31">
        <f t="shared" si="106"/>
        <v>73.021065416208359</v>
      </c>
      <c r="BI375" s="32">
        <f t="shared" si="107"/>
        <v>4804.4146140696066</v>
      </c>
      <c r="BJ375" s="33">
        <f t="shared" si="108"/>
        <v>0.89423082997928538</v>
      </c>
      <c r="BK375" s="33">
        <f t="shared" si="109"/>
        <v>0.91836801088373343</v>
      </c>
      <c r="BL375" s="15"/>
    </row>
    <row r="376" spans="1:64" x14ac:dyDescent="0.3">
      <c r="A376" s="34" t="s">
        <v>28</v>
      </c>
      <c r="B376" s="59">
        <v>40631</v>
      </c>
      <c r="C376" s="15"/>
      <c r="D376" s="60">
        <v>0.65</v>
      </c>
      <c r="E376" s="61">
        <v>0.65</v>
      </c>
      <c r="F376" s="62">
        <v>74.099999999999994</v>
      </c>
      <c r="G376" s="63">
        <v>74</v>
      </c>
      <c r="H376" s="63">
        <v>648</v>
      </c>
      <c r="I376" s="63">
        <v>91</v>
      </c>
      <c r="J376" s="63">
        <v>4430</v>
      </c>
      <c r="K376" s="63">
        <v>74</v>
      </c>
      <c r="L376" s="63">
        <v>637</v>
      </c>
      <c r="M376" s="63">
        <v>91</v>
      </c>
      <c r="N376" s="63">
        <v>4450</v>
      </c>
      <c r="O376" s="64">
        <f t="shared" si="102"/>
        <v>74</v>
      </c>
      <c r="P376" s="64">
        <f t="shared" si="103"/>
        <v>4450</v>
      </c>
      <c r="Q376" s="65" t="s">
        <v>22</v>
      </c>
      <c r="R376" s="64">
        <v>6</v>
      </c>
      <c r="S376" s="66">
        <v>32191.4</v>
      </c>
      <c r="T376" s="67">
        <v>22.530666666666669</v>
      </c>
      <c r="U376" s="67">
        <v>16.405333333333338</v>
      </c>
      <c r="V376" s="67">
        <v>101.41</v>
      </c>
      <c r="W376" s="67">
        <v>87.709333333333319</v>
      </c>
      <c r="X376" s="67">
        <v>13.700666666666669</v>
      </c>
      <c r="Y376" s="67">
        <v>2.2679999999999998</v>
      </c>
      <c r="Z376" s="67">
        <v>0.51299999999999979</v>
      </c>
      <c r="AA376" s="67">
        <v>1.5113333333333333E-2</v>
      </c>
      <c r="AB376" s="67">
        <v>1.4192566666666666</v>
      </c>
      <c r="AC376" s="67">
        <v>8.5203333333333339E-2</v>
      </c>
      <c r="AD376" s="67">
        <v>10.925839999999999</v>
      </c>
      <c r="AE376" s="67">
        <v>9.4497499999999999</v>
      </c>
      <c r="AF376" s="68">
        <v>99.958133333333336</v>
      </c>
      <c r="AG376" s="67">
        <v>7.6096666666666674E-2</v>
      </c>
      <c r="AH376" s="67">
        <v>3.9683566666666663</v>
      </c>
      <c r="AI376" s="67">
        <v>11.516463333333331</v>
      </c>
      <c r="AJ376" s="66">
        <v>3186</v>
      </c>
      <c r="AK376" s="69">
        <v>54.39421875998466</v>
      </c>
      <c r="AL376" s="69">
        <v>0.34826598369956807</v>
      </c>
      <c r="AM376" s="69">
        <v>8.6036613430424333E-3</v>
      </c>
      <c r="AN376" s="69">
        <v>0.1688704869990898</v>
      </c>
      <c r="AO376" s="69">
        <v>0.12733158812067502</v>
      </c>
      <c r="AP376" s="69">
        <v>0.10218081786827642</v>
      </c>
      <c r="AQ376" s="69">
        <v>4.0802298785814657E-2</v>
      </c>
      <c r="AR376" s="69">
        <v>1.118804780974338E-2</v>
      </c>
      <c r="AS376" s="69">
        <v>3.4574590364175838E-5</v>
      </c>
      <c r="AT376" s="69">
        <v>2.2330073788554734E-2</v>
      </c>
      <c r="AU376" s="69">
        <v>1.4385057700873893E-3</v>
      </c>
      <c r="AV376" s="69">
        <v>1.4529176353711239E-2</v>
      </c>
      <c r="AW376" s="69">
        <v>1.673039253821482E-2</v>
      </c>
      <c r="AX376" s="69">
        <v>4.7512853675202614E-4</v>
      </c>
      <c r="AY376" s="69">
        <v>1.6489251113948459E-3</v>
      </c>
      <c r="AZ376" s="69">
        <v>4.8252699287249312E-3</v>
      </c>
      <c r="BA376" s="69">
        <v>1.531389910333515E-2</v>
      </c>
      <c r="BB376" s="69">
        <v>0</v>
      </c>
      <c r="BC376" s="24">
        <v>73</v>
      </c>
      <c r="BD376" s="29">
        <v>37</v>
      </c>
      <c r="BE376" s="30">
        <f t="shared" si="104"/>
        <v>1.0269921144465655</v>
      </c>
      <c r="BF376" s="30">
        <v>0.91397849462365588</v>
      </c>
      <c r="BG376" s="30">
        <f t="shared" si="105"/>
        <v>1.0796437334987881</v>
      </c>
      <c r="BH376" s="31">
        <f t="shared" si="106"/>
        <v>73.021065416208359</v>
      </c>
      <c r="BI376" s="32">
        <f t="shared" si="107"/>
        <v>4804.4146140696066</v>
      </c>
      <c r="BJ376" s="33">
        <f t="shared" si="108"/>
        <v>0.89423082997928538</v>
      </c>
      <c r="BK376" s="33">
        <f t="shared" si="109"/>
        <v>0.91836801088373343</v>
      </c>
      <c r="BL376" s="15"/>
    </row>
    <row r="377" spans="1:64" x14ac:dyDescent="0.3">
      <c r="A377" s="34" t="s">
        <v>28</v>
      </c>
      <c r="B377" s="59">
        <v>40631</v>
      </c>
      <c r="C377" s="15"/>
      <c r="D377" s="60">
        <v>0.65</v>
      </c>
      <c r="E377" s="61">
        <v>0.65</v>
      </c>
      <c r="F377" s="62">
        <v>74.099999999999994</v>
      </c>
      <c r="G377" s="63">
        <v>74</v>
      </c>
      <c r="H377" s="63">
        <v>641</v>
      </c>
      <c r="I377" s="63">
        <v>91</v>
      </c>
      <c r="J377" s="63">
        <v>4425</v>
      </c>
      <c r="K377" s="63">
        <v>74</v>
      </c>
      <c r="L377" s="63">
        <v>630</v>
      </c>
      <c r="M377" s="63">
        <v>91</v>
      </c>
      <c r="N377" s="63">
        <v>4353</v>
      </c>
      <c r="O377" s="64">
        <f t="shared" si="102"/>
        <v>74</v>
      </c>
      <c r="P377" s="64">
        <f t="shared" si="103"/>
        <v>4353</v>
      </c>
      <c r="Q377" s="65" t="s">
        <v>17</v>
      </c>
      <c r="R377" s="64">
        <v>6</v>
      </c>
      <c r="S377" s="66">
        <v>30987.033333333333</v>
      </c>
      <c r="T377" s="67">
        <v>23.814666666666664</v>
      </c>
      <c r="U377" s="67">
        <v>16.582333333333324</v>
      </c>
      <c r="V377" s="67">
        <v>99.84466666666664</v>
      </c>
      <c r="W377" s="67">
        <v>86.047666666666672</v>
      </c>
      <c r="X377" s="67">
        <v>13.796999999999997</v>
      </c>
      <c r="Y377" s="67">
        <v>1.6363333333333328</v>
      </c>
      <c r="Z377" s="67">
        <v>0.58433333333333337</v>
      </c>
      <c r="AA377" s="67">
        <v>1.4553333333333338E-2</v>
      </c>
      <c r="AB377" s="67">
        <v>1.5589966666666666</v>
      </c>
      <c r="AC377" s="67">
        <v>6.3819999999999988E-2</v>
      </c>
      <c r="AD377" s="67">
        <v>11.166650000000001</v>
      </c>
      <c r="AE377" s="67">
        <v>9.6236033333333353</v>
      </c>
      <c r="AF377" s="68">
        <v>99.956983333333312</v>
      </c>
      <c r="AG377" s="67">
        <v>8.9969999999999967E-2</v>
      </c>
      <c r="AH377" s="67">
        <v>3.8614266666666661</v>
      </c>
      <c r="AI377" s="67">
        <v>11.770283333333337</v>
      </c>
      <c r="AJ377" s="66">
        <v>3187</v>
      </c>
      <c r="AK377" s="69">
        <v>88.776932128669884</v>
      </c>
      <c r="AL377" s="69">
        <v>0.24242643154724158</v>
      </c>
      <c r="AM377" s="69">
        <v>1.3817363722139542E-2</v>
      </c>
      <c r="AN377" s="69">
        <v>0.52635855967125778</v>
      </c>
      <c r="AO377" s="69">
        <v>0.37336940507129085</v>
      </c>
      <c r="AP377" s="69">
        <v>0.1614193510601046</v>
      </c>
      <c r="AQ377" s="69">
        <v>1.9205482933595842E-2</v>
      </c>
      <c r="AR377" s="69">
        <v>1.6750364552560584E-2</v>
      </c>
      <c r="AS377" s="69">
        <v>5.0741626340492168E-5</v>
      </c>
      <c r="AT377" s="69">
        <v>1.6744375964388207E-2</v>
      </c>
      <c r="AU377" s="69">
        <v>6.3048968380086242E-4</v>
      </c>
      <c r="AV377" s="69">
        <v>4.9831147647450905E-2</v>
      </c>
      <c r="AW377" s="69">
        <v>3.8007925519539389E-2</v>
      </c>
      <c r="AX377" s="69">
        <v>3.6396602089760485E-4</v>
      </c>
      <c r="AY377" s="69">
        <v>2.4643877325923632E-3</v>
      </c>
      <c r="AZ377" s="69">
        <v>7.9061710220488229E-3</v>
      </c>
      <c r="BA377" s="69">
        <v>5.2528672520649036E-2</v>
      </c>
      <c r="BB377" s="69">
        <v>0</v>
      </c>
      <c r="BC377" s="24">
        <v>73</v>
      </c>
      <c r="BD377" s="29">
        <v>29</v>
      </c>
      <c r="BE377" s="30">
        <f t="shared" si="104"/>
        <v>1.0269921144465655</v>
      </c>
      <c r="BF377" s="30">
        <v>0.91397849462365588</v>
      </c>
      <c r="BG377" s="30">
        <f t="shared" si="105"/>
        <v>1.0796437334987881</v>
      </c>
      <c r="BH377" s="31">
        <f t="shared" si="106"/>
        <v>73.021065416208359</v>
      </c>
      <c r="BI377" s="32">
        <f t="shared" si="107"/>
        <v>4699.689171920224</v>
      </c>
      <c r="BJ377" s="33">
        <f t="shared" si="108"/>
        <v>0.89423082997928538</v>
      </c>
      <c r="BK377" s="33">
        <f t="shared" si="109"/>
        <v>0.91836801088373343</v>
      </c>
      <c r="BL377" s="15"/>
    </row>
    <row r="378" spans="1:64" x14ac:dyDescent="0.3">
      <c r="A378" s="34" t="s">
        <v>28</v>
      </c>
      <c r="B378" s="59">
        <v>40631</v>
      </c>
      <c r="C378" s="15">
        <v>77100</v>
      </c>
      <c r="D378" s="60">
        <v>0.85</v>
      </c>
      <c r="E378" s="61">
        <v>0.85</v>
      </c>
      <c r="F378" s="62">
        <v>82.7</v>
      </c>
      <c r="G378" s="63">
        <v>82</v>
      </c>
      <c r="H378" s="63">
        <v>708</v>
      </c>
      <c r="I378" s="63">
        <v>92</v>
      </c>
      <c r="J378" s="63">
        <v>5740</v>
      </c>
      <c r="K378" s="63">
        <v>82</v>
      </c>
      <c r="L378" s="63">
        <v>708</v>
      </c>
      <c r="M378" s="63">
        <v>94</v>
      </c>
      <c r="N378" s="63">
        <v>5850</v>
      </c>
      <c r="O378" s="64">
        <f t="shared" si="102"/>
        <v>82</v>
      </c>
      <c r="P378" s="64">
        <f t="shared" si="103"/>
        <v>5850</v>
      </c>
      <c r="Q378" s="65" t="s">
        <v>17</v>
      </c>
      <c r="R378" s="64">
        <v>6</v>
      </c>
      <c r="S378" s="66">
        <v>36904.566666666666</v>
      </c>
      <c r="T378" s="67">
        <v>24.036999999999999</v>
      </c>
      <c r="U378" s="67">
        <v>15.732000000000001</v>
      </c>
      <c r="V378" s="67">
        <v>143.97666666666666</v>
      </c>
      <c r="W378" s="67">
        <v>126.17333333333337</v>
      </c>
      <c r="X378" s="67">
        <v>17.803333333333327</v>
      </c>
      <c r="Y378" s="67">
        <v>1.3113333333333326</v>
      </c>
      <c r="Z378" s="67">
        <v>0.69233333333333336</v>
      </c>
      <c r="AA378" s="67">
        <v>1.7316666666666654E-2</v>
      </c>
      <c r="AB378" s="67">
        <v>1.3192066666666666</v>
      </c>
      <c r="AC378" s="67">
        <v>4.3110000000000002E-2</v>
      </c>
      <c r="AD378" s="67">
        <v>13.573863333333332</v>
      </c>
      <c r="AE378" s="67">
        <v>11.895420000000001</v>
      </c>
      <c r="AF378" s="68">
        <v>99.964693333333344</v>
      </c>
      <c r="AG378" s="67">
        <v>8.9869999999999978E-2</v>
      </c>
      <c r="AH378" s="67">
        <v>4.3854466666666667</v>
      </c>
      <c r="AI378" s="67">
        <v>14.30761</v>
      </c>
      <c r="AJ378" s="66">
        <v>3182.2333333333331</v>
      </c>
      <c r="AK378" s="69">
        <v>180.87463430067658</v>
      </c>
      <c r="AL378" s="69">
        <v>0.48657245978440772</v>
      </c>
      <c r="AM378" s="69">
        <v>1.7498768429569982E-2</v>
      </c>
      <c r="AN378" s="69">
        <v>0.80715905936533261</v>
      </c>
      <c r="AO378" s="69">
        <v>0.66068581573847751</v>
      </c>
      <c r="AP378" s="69">
        <v>0.16501480254112721</v>
      </c>
      <c r="AQ378" s="69">
        <v>8.6036613430415364E-3</v>
      </c>
      <c r="AR378" s="69">
        <v>1.430778262618496E-2</v>
      </c>
      <c r="AS378" s="69">
        <v>9.1287092917527603E-5</v>
      </c>
      <c r="AT378" s="69">
        <v>2.1500632441914316E-2</v>
      </c>
      <c r="AU378" s="69">
        <v>4.2128702640918013E-4</v>
      </c>
      <c r="AV378" s="69">
        <v>8.096020087942464E-2</v>
      </c>
      <c r="AW378" s="69">
        <v>7.2403411998092373E-2</v>
      </c>
      <c r="AX378" s="69">
        <v>4.7556379124280535E-4</v>
      </c>
      <c r="AY378" s="69">
        <v>1.9743440639256927E-3</v>
      </c>
      <c r="AZ378" s="69">
        <v>1.5962082945343362E-2</v>
      </c>
      <c r="BA378" s="69">
        <v>8.533134343495237E-2</v>
      </c>
      <c r="BB378" s="69">
        <v>0.43018306715207638</v>
      </c>
      <c r="BC378" s="24">
        <v>73</v>
      </c>
      <c r="BD378" s="29">
        <v>29</v>
      </c>
      <c r="BE378" s="30">
        <f t="shared" si="104"/>
        <v>1.0269921144465655</v>
      </c>
      <c r="BF378" s="30">
        <v>0.91397849462365588</v>
      </c>
      <c r="BG378" s="30">
        <f t="shared" si="105"/>
        <v>1.0796437334987881</v>
      </c>
      <c r="BH378" s="31">
        <f t="shared" si="106"/>
        <v>80.915234650393046</v>
      </c>
      <c r="BI378" s="32">
        <f t="shared" si="107"/>
        <v>6315.9158409679103</v>
      </c>
      <c r="BJ378" s="33">
        <f t="shared" si="108"/>
        <v>0.94457492610857541</v>
      </c>
      <c r="BK378" s="33">
        <f t="shared" si="109"/>
        <v>0.97007100061745422</v>
      </c>
      <c r="BL378" s="15"/>
    </row>
    <row r="379" spans="1:64" x14ac:dyDescent="0.3">
      <c r="A379" s="34" t="s">
        <v>28</v>
      </c>
      <c r="B379" s="59">
        <v>40631</v>
      </c>
      <c r="C379" s="15">
        <v>77400</v>
      </c>
      <c r="D379" s="60">
        <v>0.85</v>
      </c>
      <c r="E379" s="61">
        <v>0.85</v>
      </c>
      <c r="F379" s="62">
        <v>82.7</v>
      </c>
      <c r="G379" s="63">
        <v>82</v>
      </c>
      <c r="H379" s="63">
        <v>715</v>
      </c>
      <c r="I379" s="63">
        <v>92</v>
      </c>
      <c r="J379" s="63">
        <v>5750</v>
      </c>
      <c r="K379" s="63">
        <v>82</v>
      </c>
      <c r="L379" s="63">
        <v>722</v>
      </c>
      <c r="M379" s="63">
        <v>94</v>
      </c>
      <c r="N379" s="63">
        <v>5812</v>
      </c>
      <c r="O379" s="64">
        <f t="shared" si="102"/>
        <v>82</v>
      </c>
      <c r="P379" s="64">
        <f t="shared" si="103"/>
        <v>5812</v>
      </c>
      <c r="Q379" s="65" t="s">
        <v>22</v>
      </c>
      <c r="R379" s="64">
        <v>6</v>
      </c>
      <c r="S379" s="66">
        <v>37047.166666666664</v>
      </c>
      <c r="T379" s="67">
        <v>23.973999999999993</v>
      </c>
      <c r="U379" s="67">
        <v>15.705333333333334</v>
      </c>
      <c r="V379" s="67">
        <v>150.91</v>
      </c>
      <c r="W379" s="67">
        <v>133.33999999999997</v>
      </c>
      <c r="X379" s="67">
        <v>17.569999999999997</v>
      </c>
      <c r="Y379" s="67">
        <v>1.7006666666666665</v>
      </c>
      <c r="Z379" s="67">
        <v>0.72333333333333327</v>
      </c>
      <c r="AA379" s="67">
        <v>1.7366666666666655E-2</v>
      </c>
      <c r="AB379" s="67">
        <v>1.3106100000000001</v>
      </c>
      <c r="AC379" s="67">
        <v>5.5706666666666661E-2</v>
      </c>
      <c r="AD379" s="67">
        <v>14.173766666666667</v>
      </c>
      <c r="AE379" s="67">
        <v>12.523556666666668</v>
      </c>
      <c r="AF379" s="68">
        <v>99.963643333333309</v>
      </c>
      <c r="AG379" s="67">
        <v>9.3543333333333326E-2</v>
      </c>
      <c r="AH379" s="67">
        <v>4.3979600000000003</v>
      </c>
      <c r="AI379" s="67">
        <v>14.939946666666666</v>
      </c>
      <c r="AJ379" s="66">
        <v>3182</v>
      </c>
      <c r="AK379" s="69">
        <v>112.9244737934231</v>
      </c>
      <c r="AL379" s="69">
        <v>0.362525623351449</v>
      </c>
      <c r="AM379" s="69">
        <v>1.306042543884732E-2</v>
      </c>
      <c r="AN379" s="69">
        <v>1.025317444533024</v>
      </c>
      <c r="AO379" s="69">
        <v>0.92385996849664109</v>
      </c>
      <c r="AP379" s="69">
        <v>0.11188047809743393</v>
      </c>
      <c r="AQ379" s="69">
        <v>4.0508265085410514E-2</v>
      </c>
      <c r="AR379" s="69">
        <v>1.3978637231524933E-2</v>
      </c>
      <c r="AS379" s="69">
        <v>4.7946330148538124E-5</v>
      </c>
      <c r="AT379" s="69">
        <v>1.8326245547358268E-2</v>
      </c>
      <c r="AU379" s="69">
        <v>1.1936421612842776E-3</v>
      </c>
      <c r="AV379" s="69">
        <v>7.1251832805626178E-2</v>
      </c>
      <c r="AW379" s="69">
        <v>6.4922418864860318E-2</v>
      </c>
      <c r="AX379" s="69">
        <v>4.7971495367737303E-4</v>
      </c>
      <c r="AY379" s="69">
        <v>1.7858994321095444E-3</v>
      </c>
      <c r="AZ379" s="69">
        <v>9.955577192778866E-3</v>
      </c>
      <c r="BA379" s="69">
        <v>7.5106906488676711E-2</v>
      </c>
      <c r="BB379" s="69">
        <v>0</v>
      </c>
      <c r="BC379" s="24">
        <v>73</v>
      </c>
      <c r="BD379" s="29">
        <v>28</v>
      </c>
      <c r="BE379" s="30">
        <f t="shared" si="104"/>
        <v>1.0269921144465655</v>
      </c>
      <c r="BF379" s="30">
        <v>0.91397849462365588</v>
      </c>
      <c r="BG379" s="30">
        <f t="shared" si="105"/>
        <v>1.0796437334987881</v>
      </c>
      <c r="BH379" s="31">
        <f t="shared" si="106"/>
        <v>80.915234650393046</v>
      </c>
      <c r="BI379" s="32">
        <f t="shared" si="107"/>
        <v>6274.889379094956</v>
      </c>
      <c r="BJ379" s="33">
        <f t="shared" si="108"/>
        <v>0.94457492610857541</v>
      </c>
      <c r="BK379" s="33">
        <f t="shared" si="109"/>
        <v>0.97007100061745422</v>
      </c>
      <c r="BL379" s="15"/>
    </row>
    <row r="380" spans="1:64" x14ac:dyDescent="0.3">
      <c r="A380" s="34" t="s">
        <v>28</v>
      </c>
      <c r="B380" s="59">
        <v>40631</v>
      </c>
      <c r="C380" s="15">
        <v>77759.999999999985</v>
      </c>
      <c r="D380" s="60">
        <v>1</v>
      </c>
      <c r="E380" s="61">
        <v>1</v>
      </c>
      <c r="F380" s="62">
        <v>88.5</v>
      </c>
      <c r="G380" s="63">
        <v>88.5</v>
      </c>
      <c r="H380" s="63">
        <v>780</v>
      </c>
      <c r="I380" s="63">
        <v>99</v>
      </c>
      <c r="J380" s="63">
        <v>7180</v>
      </c>
      <c r="K380" s="63">
        <v>88.5</v>
      </c>
      <c r="L380" s="63">
        <v>785</v>
      </c>
      <c r="M380" s="63">
        <v>99</v>
      </c>
      <c r="N380" s="63">
        <v>7150</v>
      </c>
      <c r="O380" s="64">
        <f t="shared" si="102"/>
        <v>88.5</v>
      </c>
      <c r="P380" s="64">
        <f t="shared" si="103"/>
        <v>7150</v>
      </c>
      <c r="Q380" s="65" t="s">
        <v>17</v>
      </c>
      <c r="R380" s="64">
        <v>6</v>
      </c>
      <c r="S380" s="66">
        <v>42385.633333333331</v>
      </c>
      <c r="T380" s="67">
        <v>32.433333333333344</v>
      </c>
      <c r="U380" s="67">
        <v>14.95433333333334</v>
      </c>
      <c r="V380" s="67">
        <v>205.04000000000002</v>
      </c>
      <c r="W380" s="67">
        <v>182.81666666666663</v>
      </c>
      <c r="X380" s="67">
        <v>22.223333333333343</v>
      </c>
      <c r="Y380" s="67">
        <v>1.5613333333333332</v>
      </c>
      <c r="Z380" s="67">
        <v>1.1339999999999999</v>
      </c>
      <c r="AA380" s="67">
        <v>1.9850000000000017E-2</v>
      </c>
      <c r="AB380" s="67">
        <v>1.5478166666666662</v>
      </c>
      <c r="AC380" s="67">
        <v>4.4856666666666663E-2</v>
      </c>
      <c r="AD380" s="67">
        <v>16.895049999999998</v>
      </c>
      <c r="AE380" s="67">
        <v>15.063843333333335</v>
      </c>
      <c r="AF380" s="68">
        <v>99.959160000000011</v>
      </c>
      <c r="AG380" s="67">
        <v>0.12868333333333334</v>
      </c>
      <c r="AH380" s="67">
        <v>4.8663966666666685</v>
      </c>
      <c r="AI380" s="67">
        <v>17.808346666666672</v>
      </c>
      <c r="AJ380" s="66">
        <v>3178.3</v>
      </c>
      <c r="AK380" s="69">
        <v>180.78191917022045</v>
      </c>
      <c r="AL380" s="69">
        <v>0.75263827155920826</v>
      </c>
      <c r="AM380" s="69">
        <v>2.6869202127873464E-2</v>
      </c>
      <c r="AN380" s="69">
        <v>0.43279365155647265</v>
      </c>
      <c r="AO380" s="69">
        <v>0.46541293000160894</v>
      </c>
      <c r="AP380" s="69">
        <v>0.10063019815944463</v>
      </c>
      <c r="AQ380" s="69">
        <v>4.1083038981500182E-2</v>
      </c>
      <c r="AR380" s="69">
        <v>4.9102285921930153E-2</v>
      </c>
      <c r="AS380" s="69">
        <v>8.2000841038580726E-5</v>
      </c>
      <c r="AT380" s="69">
        <v>3.0258336934190347E-2</v>
      </c>
      <c r="AU380" s="69">
        <v>1.3594327755591185E-3</v>
      </c>
      <c r="AV380" s="69">
        <v>5.7917948799171379E-2</v>
      </c>
      <c r="AW380" s="69">
        <v>4.5465217348053588E-2</v>
      </c>
      <c r="AX380" s="69">
        <v>5.9631049537844059E-4</v>
      </c>
      <c r="AY380" s="69">
        <v>6.0329602348600225E-3</v>
      </c>
      <c r="AZ380" s="69">
        <v>1.5816283257831222E-2</v>
      </c>
      <c r="BA380" s="69">
        <v>6.1042674351260373E-2</v>
      </c>
      <c r="BB380" s="69">
        <v>0.46609159969939901</v>
      </c>
      <c r="BC380" s="24">
        <v>75</v>
      </c>
      <c r="BD380" s="29">
        <v>26</v>
      </c>
      <c r="BE380" s="30">
        <f t="shared" si="104"/>
        <v>1.0308481307960748</v>
      </c>
      <c r="BF380" s="30">
        <v>0.91397849462365588</v>
      </c>
      <c r="BG380" s="30">
        <f t="shared" si="105"/>
        <v>1.0776225704227596</v>
      </c>
      <c r="BH380" s="31">
        <f t="shared" si="106"/>
        <v>87.165761139840953</v>
      </c>
      <c r="BI380" s="32">
        <f t="shared" si="107"/>
        <v>7705.0013785227311</v>
      </c>
      <c r="BJ380" s="33">
        <f t="shared" si="108"/>
        <v>0.98717850626145709</v>
      </c>
      <c r="BK380" s="33">
        <f t="shared" si="109"/>
        <v>1.0176311179416844</v>
      </c>
      <c r="BL380" s="15"/>
    </row>
    <row r="381" spans="1:64" x14ac:dyDescent="0.3">
      <c r="A381" s="34" t="s">
        <v>28</v>
      </c>
      <c r="B381" s="59">
        <v>40631</v>
      </c>
      <c r="C381" s="15"/>
      <c r="D381" s="60">
        <v>1</v>
      </c>
      <c r="E381" s="61">
        <v>1</v>
      </c>
      <c r="F381" s="62">
        <v>88.5</v>
      </c>
      <c r="G381" s="63">
        <v>88.5</v>
      </c>
      <c r="H381" s="63">
        <v>780</v>
      </c>
      <c r="I381" s="63">
        <v>99</v>
      </c>
      <c r="J381" s="63">
        <v>7180</v>
      </c>
      <c r="K381" s="63">
        <v>88.5</v>
      </c>
      <c r="L381" s="63">
        <v>785</v>
      </c>
      <c r="M381" s="63">
        <v>99</v>
      </c>
      <c r="N381" s="63">
        <v>7150</v>
      </c>
      <c r="O381" s="64">
        <f t="shared" si="102"/>
        <v>88.5</v>
      </c>
      <c r="P381" s="64">
        <f t="shared" si="103"/>
        <v>7150</v>
      </c>
      <c r="Q381" s="65" t="s">
        <v>17</v>
      </c>
      <c r="R381" s="64">
        <v>6</v>
      </c>
      <c r="S381" s="66">
        <v>42518.833333333336</v>
      </c>
      <c r="T381" s="67">
        <v>32.833333333333343</v>
      </c>
      <c r="U381" s="67">
        <v>14.926333333333332</v>
      </c>
      <c r="V381" s="67">
        <v>205.17666666666668</v>
      </c>
      <c r="W381" s="67">
        <v>183.06333333333333</v>
      </c>
      <c r="X381" s="67">
        <v>22.113333333333337</v>
      </c>
      <c r="Y381" s="67">
        <v>1.4610000000000001</v>
      </c>
      <c r="Z381" s="67">
        <v>1.0420000000000003</v>
      </c>
      <c r="AA381" s="67">
        <v>1.9926666666666683E-2</v>
      </c>
      <c r="AB381" s="67">
        <v>1.5621733333333339</v>
      </c>
      <c r="AC381" s="67">
        <v>4.1846666666666671E-2</v>
      </c>
      <c r="AD381" s="67">
        <v>16.854763333333331</v>
      </c>
      <c r="AE381" s="67">
        <v>15.038209999999998</v>
      </c>
      <c r="AF381" s="68">
        <v>99.959123333333324</v>
      </c>
      <c r="AG381" s="67">
        <v>0.11786666666666666</v>
      </c>
      <c r="AH381" s="67">
        <v>4.8780666666666672</v>
      </c>
      <c r="AI381" s="67">
        <v>17.765879999999999</v>
      </c>
      <c r="AJ381" s="66">
        <v>3178</v>
      </c>
      <c r="AK381" s="69">
        <v>73.442017162995853</v>
      </c>
      <c r="AL381" s="69">
        <v>0.26749583732846127</v>
      </c>
      <c r="AM381" s="69">
        <v>1.098065174038741E-2</v>
      </c>
      <c r="AN381" s="69">
        <v>0.82155585505267692</v>
      </c>
      <c r="AO381" s="69">
        <v>0.75039453224799546</v>
      </c>
      <c r="AP381" s="69">
        <v>0.10416609195243767</v>
      </c>
      <c r="AQ381" s="69">
        <v>2.9048117037912758E-2</v>
      </c>
      <c r="AR381" s="69">
        <v>2.8575369186380296E-2</v>
      </c>
      <c r="AS381" s="69">
        <v>4.497764451088009E-5</v>
      </c>
      <c r="AT381" s="69">
        <v>1.1181324742109313E-2</v>
      </c>
      <c r="AU381" s="69">
        <v>8.4516202622616371E-4</v>
      </c>
      <c r="AV381" s="69">
        <v>6.8984078539573279E-2</v>
      </c>
      <c r="AW381" s="69">
        <v>6.4672577730788078E-2</v>
      </c>
      <c r="AX381" s="69">
        <v>2.5145553296240282E-4</v>
      </c>
      <c r="AY381" s="69">
        <v>3.2922409654690603E-3</v>
      </c>
      <c r="AZ381" s="69">
        <v>6.4088480504168556E-3</v>
      </c>
      <c r="BA381" s="69">
        <v>7.2706264967451154E-2</v>
      </c>
      <c r="BB381" s="69">
        <v>0</v>
      </c>
      <c r="BC381" s="24">
        <v>75</v>
      </c>
      <c r="BD381" s="29">
        <v>26</v>
      </c>
      <c r="BE381" s="30">
        <f t="shared" si="104"/>
        <v>1.0308481307960748</v>
      </c>
      <c r="BF381" s="30">
        <v>0.91397849462365588</v>
      </c>
      <c r="BG381" s="30">
        <f t="shared" si="105"/>
        <v>1.0776225704227596</v>
      </c>
      <c r="BH381" s="31">
        <f t="shared" si="106"/>
        <v>87.165761139840953</v>
      </c>
      <c r="BI381" s="32">
        <f t="shared" si="107"/>
        <v>7705.0013785227311</v>
      </c>
      <c r="BJ381" s="33">
        <f t="shared" si="108"/>
        <v>0.98717850626145709</v>
      </c>
      <c r="BK381" s="33">
        <f t="shared" si="109"/>
        <v>1.0176311179416844</v>
      </c>
      <c r="BL381" s="15"/>
    </row>
    <row r="382" spans="1:64" x14ac:dyDescent="0.3">
      <c r="A382" s="34" t="s">
        <v>28</v>
      </c>
      <c r="B382" s="59">
        <v>40631</v>
      </c>
      <c r="C382" s="15">
        <v>77879.999999999985</v>
      </c>
      <c r="D382" s="60">
        <v>7.0000000000000007E-2</v>
      </c>
      <c r="E382" s="61">
        <v>7.0000000000000007E-2</v>
      </c>
      <c r="F382" s="62">
        <v>25</v>
      </c>
      <c r="G382" s="63">
        <v>24.5</v>
      </c>
      <c r="H382" s="63">
        <v>475</v>
      </c>
      <c r="I382" s="63">
        <v>62</v>
      </c>
      <c r="J382" s="63">
        <v>825</v>
      </c>
      <c r="K382" s="63">
        <v>24.5</v>
      </c>
      <c r="L382" s="63">
        <v>479</v>
      </c>
      <c r="M382" s="63">
        <v>64</v>
      </c>
      <c r="N382" s="63">
        <v>815</v>
      </c>
      <c r="O382" s="64">
        <f t="shared" si="102"/>
        <v>24.5</v>
      </c>
      <c r="P382" s="64">
        <f t="shared" si="103"/>
        <v>815</v>
      </c>
      <c r="Q382" s="65" t="s">
        <v>17</v>
      </c>
      <c r="R382" s="64">
        <v>6</v>
      </c>
      <c r="S382" s="66">
        <v>21194.266666666666</v>
      </c>
      <c r="T382" s="67">
        <v>577.17200000000003</v>
      </c>
      <c r="U382" s="67">
        <v>17.94766666666667</v>
      </c>
      <c r="V382" s="67">
        <v>18.474666666666664</v>
      </c>
      <c r="W382" s="67">
        <v>1.7923333333333329</v>
      </c>
      <c r="X382" s="67">
        <v>16.682333333333336</v>
      </c>
      <c r="Y382" s="67">
        <v>99.898333333333341</v>
      </c>
      <c r="Z382" s="67">
        <v>6.7666666666666708E-2</v>
      </c>
      <c r="AA382" s="67">
        <v>1.0269999999999996E-2</v>
      </c>
      <c r="AB382" s="67">
        <v>53.805019999999999</v>
      </c>
      <c r="AC382" s="67">
        <v>5.4996900000000002</v>
      </c>
      <c r="AD382" s="67">
        <v>2.9167766666666664</v>
      </c>
      <c r="AE382" s="67">
        <v>0.28298333333333336</v>
      </c>
      <c r="AF382" s="68">
        <v>98.18604999999998</v>
      </c>
      <c r="AG382" s="67">
        <v>1.47E-2</v>
      </c>
      <c r="AH382" s="67">
        <v>3.0213866666666664</v>
      </c>
      <c r="AI382" s="67">
        <v>3.0744266666666666</v>
      </c>
      <c r="AJ382" s="66">
        <v>3104.2666666666669</v>
      </c>
      <c r="AK382" s="69">
        <v>121.01465665960121</v>
      </c>
      <c r="AL382" s="69">
        <v>2.0158550850941768</v>
      </c>
      <c r="AM382" s="69">
        <v>1.4781939897267164E-2</v>
      </c>
      <c r="AN382" s="69">
        <v>0.16777927481524169</v>
      </c>
      <c r="AO382" s="69">
        <v>2.5008044682673133E-2</v>
      </c>
      <c r="AP382" s="69">
        <v>0.16300377260953058</v>
      </c>
      <c r="AQ382" s="69">
        <v>2.659272759456984</v>
      </c>
      <c r="AR382" s="69">
        <v>8.1720015415687672E-3</v>
      </c>
      <c r="AS382" s="69">
        <v>5.3498308062192091E-5</v>
      </c>
      <c r="AT382" s="69">
        <v>0.39617293628938421</v>
      </c>
      <c r="AU382" s="69">
        <v>0.14446496138845608</v>
      </c>
      <c r="AV382" s="69">
        <v>3.0472663649327686E-2</v>
      </c>
      <c r="AW382" s="69">
        <v>5.053444256205338E-3</v>
      </c>
      <c r="AX382" s="69">
        <v>1.6632762641949496E-2</v>
      </c>
      <c r="AY382" s="69">
        <v>1.7488912743950586E-3</v>
      </c>
      <c r="AZ382" s="69">
        <v>1.088015381906139E-2</v>
      </c>
      <c r="BA382" s="69">
        <v>3.2104849062615695E-2</v>
      </c>
      <c r="BB382" s="69">
        <v>0.44977644510880366</v>
      </c>
      <c r="BC382" s="24">
        <v>75</v>
      </c>
      <c r="BD382" s="29">
        <v>21</v>
      </c>
      <c r="BE382" s="30">
        <f t="shared" si="104"/>
        <v>1.0308481307960748</v>
      </c>
      <c r="BF382" s="30">
        <v>0.91397849462365588</v>
      </c>
      <c r="BG382" s="30">
        <f t="shared" si="105"/>
        <v>1.0776225704227596</v>
      </c>
      <c r="BH382" s="31">
        <f t="shared" si="106"/>
        <v>24.130634439842979</v>
      </c>
      <c r="BI382" s="32">
        <f t="shared" si="107"/>
        <v>878.26239489454906</v>
      </c>
      <c r="BJ382" s="33">
        <f t="shared" si="108"/>
        <v>0.59840533210796343</v>
      </c>
      <c r="BK382" s="33">
        <f t="shared" si="109"/>
        <v>0.61686501806189853</v>
      </c>
      <c r="BL382" s="15"/>
    </row>
    <row r="383" spans="1:64" x14ac:dyDescent="0.3">
      <c r="A383" s="34" t="s">
        <v>28</v>
      </c>
      <c r="B383" s="59">
        <v>40631</v>
      </c>
      <c r="C383" s="15"/>
      <c r="D383" s="60">
        <v>7.0000000000000007E-2</v>
      </c>
      <c r="E383" s="61">
        <v>7.0000000000000007E-2</v>
      </c>
      <c r="F383" s="62">
        <v>25</v>
      </c>
      <c r="G383" s="63">
        <v>24.5</v>
      </c>
      <c r="H383" s="63">
        <v>475</v>
      </c>
      <c r="I383" s="63">
        <v>62</v>
      </c>
      <c r="J383" s="63">
        <v>825</v>
      </c>
      <c r="K383" s="63">
        <v>24.5</v>
      </c>
      <c r="L383" s="63">
        <v>479</v>
      </c>
      <c r="M383" s="63">
        <v>64</v>
      </c>
      <c r="N383" s="63">
        <v>815</v>
      </c>
      <c r="O383" s="64">
        <f t="shared" si="102"/>
        <v>24.5</v>
      </c>
      <c r="P383" s="64">
        <f t="shared" si="103"/>
        <v>815</v>
      </c>
      <c r="Q383" s="65" t="s">
        <v>17</v>
      </c>
      <c r="R383" s="64">
        <v>8</v>
      </c>
      <c r="S383" s="66">
        <v>17225.266666666666</v>
      </c>
      <c r="T383" s="67">
        <v>618.1640000000001</v>
      </c>
      <c r="U383" s="67">
        <v>18.576000000000001</v>
      </c>
      <c r="V383" s="67">
        <v>14.636666666666663</v>
      </c>
      <c r="W383" s="67">
        <v>0.97333333333333327</v>
      </c>
      <c r="X383" s="67">
        <v>13.66333333333333</v>
      </c>
      <c r="Y383" s="67">
        <v>169.74533333333332</v>
      </c>
      <c r="Z383" s="67">
        <v>4.2666666666666672E-2</v>
      </c>
      <c r="AA383" s="67">
        <v>8.4533333333333353E-3</v>
      </c>
      <c r="AB383" s="67">
        <v>70.194580000000002</v>
      </c>
      <c r="AC383" s="67">
        <v>11.342153333333334</v>
      </c>
      <c r="AD383" s="67">
        <v>2.8044266666666666</v>
      </c>
      <c r="AE383" s="67">
        <v>0.18656</v>
      </c>
      <c r="AF383" s="68">
        <v>97.21678</v>
      </c>
      <c r="AG383" s="67">
        <v>1.1246666666666667E-2</v>
      </c>
      <c r="AH383" s="67">
        <v>2.6570466666666666</v>
      </c>
      <c r="AI383" s="67">
        <v>2.9560200000000001</v>
      </c>
      <c r="AJ383" s="66">
        <v>3072.4666666666667</v>
      </c>
      <c r="AK383" s="69">
        <v>284.25025861696952</v>
      </c>
      <c r="AL383" s="69">
        <v>3.4526362598410483</v>
      </c>
      <c r="AM383" s="69">
        <v>6.8743830892046859E-2</v>
      </c>
      <c r="AN383" s="69">
        <v>2.7167908239230414E-2</v>
      </c>
      <c r="AO383" s="69">
        <v>2.5260547066428284E-2</v>
      </c>
      <c r="AP383" s="69">
        <v>3.9761191895520111E-2</v>
      </c>
      <c r="AQ383" s="69">
        <v>3.1882056455151653</v>
      </c>
      <c r="AR383" s="69">
        <v>7.0373155054899187E-3</v>
      </c>
      <c r="AS383" s="69">
        <v>1.3020130933435705E-4</v>
      </c>
      <c r="AT383" s="69">
        <v>0.91408603705787517</v>
      </c>
      <c r="AU383" s="69">
        <v>0.31024045942888268</v>
      </c>
      <c r="AV383" s="69">
        <v>4.3926423331141669E-2</v>
      </c>
      <c r="AW383" s="69">
        <v>7.7399520116637147E-3</v>
      </c>
      <c r="AX383" s="69">
        <v>4.7893605299364046E-2</v>
      </c>
      <c r="AY383" s="69">
        <v>1.8161445295958559E-3</v>
      </c>
      <c r="AZ383" s="69">
        <v>2.6232092304401988E-2</v>
      </c>
      <c r="BA383" s="69">
        <v>4.6308734134532889E-2</v>
      </c>
      <c r="BB383" s="69">
        <v>1.3557637102737476</v>
      </c>
      <c r="BC383" s="24">
        <v>75</v>
      </c>
      <c r="BD383" s="29">
        <v>22</v>
      </c>
      <c r="BE383" s="30">
        <f t="shared" si="104"/>
        <v>1.0308481307960748</v>
      </c>
      <c r="BF383" s="30">
        <v>0.91397849462365588</v>
      </c>
      <c r="BG383" s="30">
        <f t="shared" si="105"/>
        <v>1.0776225704227596</v>
      </c>
      <c r="BH383" s="31">
        <f t="shared" si="106"/>
        <v>24.130634439842979</v>
      </c>
      <c r="BI383" s="32">
        <f t="shared" si="107"/>
        <v>878.26239489454906</v>
      </c>
      <c r="BJ383" s="33">
        <f t="shared" si="108"/>
        <v>0.59840533210796343</v>
      </c>
      <c r="BK383" s="33">
        <f t="shared" si="109"/>
        <v>0.61686501806189853</v>
      </c>
      <c r="BL383" s="15"/>
    </row>
    <row r="384" spans="1:64" x14ac:dyDescent="0.3">
      <c r="A384" s="34" t="s">
        <v>28</v>
      </c>
      <c r="B384" s="59">
        <v>40631</v>
      </c>
      <c r="C384" s="15">
        <v>78360.000000000015</v>
      </c>
      <c r="D384" s="60">
        <v>0.04</v>
      </c>
      <c r="E384" s="61">
        <v>0.04</v>
      </c>
      <c r="F384" s="62">
        <v>20</v>
      </c>
      <c r="G384" s="63">
        <v>21.5</v>
      </c>
      <c r="H384" s="63">
        <v>458</v>
      </c>
      <c r="I384" s="63">
        <v>59</v>
      </c>
      <c r="J384" s="63">
        <v>790</v>
      </c>
      <c r="K384" s="63">
        <v>21</v>
      </c>
      <c r="L384" s="63">
        <v>477</v>
      </c>
      <c r="M384" s="63">
        <v>59</v>
      </c>
      <c r="N384" s="63">
        <v>760</v>
      </c>
      <c r="O384" s="64">
        <f t="shared" si="102"/>
        <v>21</v>
      </c>
      <c r="P384" s="64">
        <f t="shared" si="103"/>
        <v>760</v>
      </c>
      <c r="Q384" s="65" t="s">
        <v>17</v>
      </c>
      <c r="R384" s="64">
        <v>8</v>
      </c>
      <c r="S384" s="66">
        <v>17108.266666666666</v>
      </c>
      <c r="T384" s="67">
        <v>784.94866666666667</v>
      </c>
      <c r="U384" s="67">
        <v>18.474666666666668</v>
      </c>
      <c r="V384" s="67">
        <v>12.596666666666668</v>
      </c>
      <c r="W384" s="67">
        <v>0.67066666666666674</v>
      </c>
      <c r="X384" s="67">
        <v>11.926</v>
      </c>
      <c r="Y384" s="67">
        <v>243.14333333333337</v>
      </c>
      <c r="Z384" s="67">
        <v>3.2666666666666663E-2</v>
      </c>
      <c r="AA384" s="67">
        <v>8.5133333333333363E-3</v>
      </c>
      <c r="AB384" s="67">
        <v>88.517526666666669</v>
      </c>
      <c r="AC384" s="67">
        <v>16.136060000000001</v>
      </c>
      <c r="AD384" s="67">
        <v>2.3970600000000006</v>
      </c>
      <c r="AE384" s="67">
        <v>0.12759333333333334</v>
      </c>
      <c r="AF384" s="68">
        <v>96.306939999999997</v>
      </c>
      <c r="AG384" s="67">
        <v>8.5800000000000026E-3</v>
      </c>
      <c r="AH384" s="67">
        <v>2.6539466666666671</v>
      </c>
      <c r="AI384" s="67">
        <v>2.5266466666666667</v>
      </c>
      <c r="AJ384" s="66">
        <v>3030.2</v>
      </c>
      <c r="AK384" s="69">
        <v>403.73744415093375</v>
      </c>
      <c r="AL384" s="69">
        <v>12.609728028489076</v>
      </c>
      <c r="AM384" s="69">
        <v>8.3654618749326795E-2</v>
      </c>
      <c r="AN384" s="69">
        <v>9.8826447202490633E-2</v>
      </c>
      <c r="AO384" s="69">
        <v>1.5337473561121289E-2</v>
      </c>
      <c r="AP384" s="69">
        <v>0.10979201115862064</v>
      </c>
      <c r="AQ384" s="69">
        <v>2.1207703003017002</v>
      </c>
      <c r="AR384" s="69">
        <v>7.9880863671798162E-3</v>
      </c>
      <c r="AS384" s="69">
        <v>1.9591057240729093E-4</v>
      </c>
      <c r="AT384" s="69">
        <v>1.7413440750782951</v>
      </c>
      <c r="AU384" s="69">
        <v>0.44664294752229572</v>
      </c>
      <c r="AV384" s="69">
        <v>5.4345085202904049E-2</v>
      </c>
      <c r="AW384" s="69">
        <v>3.2620034743492633E-3</v>
      </c>
      <c r="AX384" s="69">
        <v>7.8632670418489495E-2</v>
      </c>
      <c r="AY384" s="69">
        <v>2.1768916240495631E-3</v>
      </c>
      <c r="AZ384" s="69">
        <v>3.7535295136076709E-2</v>
      </c>
      <c r="BA384" s="69">
        <v>5.7295385835990136E-2</v>
      </c>
      <c r="BB384" s="69">
        <v>2.7044936152099641</v>
      </c>
      <c r="BC384" s="24">
        <v>75</v>
      </c>
      <c r="BD384" s="29">
        <v>24</v>
      </c>
      <c r="BE384" s="30">
        <f t="shared" si="104"/>
        <v>1.0308481307960748</v>
      </c>
      <c r="BF384" s="30">
        <v>0.91397849462365588</v>
      </c>
      <c r="BG384" s="30">
        <f t="shared" si="105"/>
        <v>1.0776225704227596</v>
      </c>
      <c r="BH384" s="31">
        <f t="shared" si="106"/>
        <v>20.683400948436837</v>
      </c>
      <c r="BI384" s="32">
        <f t="shared" si="107"/>
        <v>818.99315352129724</v>
      </c>
      <c r="BJ384" s="33">
        <f t="shared" si="108"/>
        <v>0.57423011326445417</v>
      </c>
      <c r="BK384" s="33">
        <f t="shared" si="109"/>
        <v>0.59194403890548097</v>
      </c>
      <c r="BL384" s="15"/>
    </row>
    <row r="385" spans="1:64" x14ac:dyDescent="0.3">
      <c r="A385" s="34" t="s">
        <v>28</v>
      </c>
      <c r="B385" s="59">
        <v>40631</v>
      </c>
      <c r="C385" s="15"/>
      <c r="D385" s="60">
        <v>0.04</v>
      </c>
      <c r="E385" s="61">
        <v>0.04</v>
      </c>
      <c r="F385" s="62">
        <v>20</v>
      </c>
      <c r="G385" s="63">
        <v>21.5</v>
      </c>
      <c r="H385" s="63">
        <v>458</v>
      </c>
      <c r="I385" s="63">
        <v>59</v>
      </c>
      <c r="J385" s="63">
        <v>790</v>
      </c>
      <c r="K385" s="63">
        <v>21</v>
      </c>
      <c r="L385" s="63">
        <v>477</v>
      </c>
      <c r="M385" s="63">
        <v>59</v>
      </c>
      <c r="N385" s="63">
        <v>760</v>
      </c>
      <c r="O385" s="64">
        <f t="shared" si="102"/>
        <v>21</v>
      </c>
      <c r="P385" s="64">
        <f t="shared" si="103"/>
        <v>760</v>
      </c>
      <c r="Q385" s="65" t="s">
        <v>22</v>
      </c>
      <c r="R385" s="64">
        <v>8</v>
      </c>
      <c r="S385" s="66">
        <v>19817.066666666666</v>
      </c>
      <c r="T385" s="67">
        <v>779.98033333333342</v>
      </c>
      <c r="U385" s="67">
        <v>18.146000000000004</v>
      </c>
      <c r="V385" s="67">
        <v>14.664666666666664</v>
      </c>
      <c r="W385" s="67">
        <v>0.7406666666666667</v>
      </c>
      <c r="X385" s="67">
        <v>13.923999999999999</v>
      </c>
      <c r="Y385" s="67">
        <v>215.35500000000005</v>
      </c>
      <c r="Z385" s="67">
        <v>2.6666666666666682E-2</v>
      </c>
      <c r="AA385" s="67">
        <v>9.7700000000000009E-3</v>
      </c>
      <c r="AB385" s="67">
        <v>76.452969999999993</v>
      </c>
      <c r="AC385" s="67">
        <v>12.45205333333333</v>
      </c>
      <c r="AD385" s="67">
        <v>2.431553333333333</v>
      </c>
      <c r="AE385" s="67">
        <v>0.12278666666666664</v>
      </c>
      <c r="AF385" s="68">
        <v>96.958770000000015</v>
      </c>
      <c r="AG385" s="67">
        <v>6.0966666666666669E-3</v>
      </c>
      <c r="AH385" s="67">
        <v>2.902943333333333</v>
      </c>
      <c r="AI385" s="67">
        <v>2.5629866666666667</v>
      </c>
      <c r="AJ385" s="66">
        <v>3051.8333333333335</v>
      </c>
      <c r="AK385" s="69">
        <v>164.14038006481061</v>
      </c>
      <c r="AL385" s="69">
        <v>6.5680057768659061</v>
      </c>
      <c r="AM385" s="69">
        <v>1.8118384642925037E-2</v>
      </c>
      <c r="AN385" s="69">
        <v>8.9740366242473765E-2</v>
      </c>
      <c r="AO385" s="69">
        <v>2.3331691239427004E-2</v>
      </c>
      <c r="AP385" s="69">
        <v>7.3793747983005212E-2</v>
      </c>
      <c r="AQ385" s="69">
        <v>1.4937611635653372</v>
      </c>
      <c r="AR385" s="69">
        <v>6.6089455225126024E-3</v>
      </c>
      <c r="AS385" s="69">
        <v>8.3666002653407694E-5</v>
      </c>
      <c r="AT385" s="69">
        <v>0.31311009978616117</v>
      </c>
      <c r="AU385" s="69">
        <v>0.14780107958503841</v>
      </c>
      <c r="AV385" s="69">
        <v>2.0991373159620543E-2</v>
      </c>
      <c r="AW385" s="69">
        <v>3.1530754918763461E-3</v>
      </c>
      <c r="AX385" s="69">
        <v>1.7382574508734823E-2</v>
      </c>
      <c r="AY385" s="69">
        <v>1.4965439112037172E-3</v>
      </c>
      <c r="AZ385" s="69">
        <v>1.5461134439649605E-2</v>
      </c>
      <c r="BA385" s="69">
        <v>2.2127931067619764E-2</v>
      </c>
      <c r="BB385" s="69">
        <v>0.59209349991675986</v>
      </c>
      <c r="BC385" s="24">
        <v>75</v>
      </c>
      <c r="BD385" s="29">
        <v>20</v>
      </c>
      <c r="BE385" s="30">
        <f t="shared" si="104"/>
        <v>1.0308481307960748</v>
      </c>
      <c r="BF385" s="30">
        <v>0.91397849462365588</v>
      </c>
      <c r="BG385" s="30">
        <f t="shared" si="105"/>
        <v>1.0776225704227596</v>
      </c>
      <c r="BH385" s="31">
        <f t="shared" si="106"/>
        <v>20.683400948436837</v>
      </c>
      <c r="BI385" s="32">
        <f t="shared" si="107"/>
        <v>818.99315352129724</v>
      </c>
      <c r="BJ385" s="33">
        <f t="shared" si="108"/>
        <v>0.57423011326445417</v>
      </c>
      <c r="BK385" s="33">
        <f t="shared" si="109"/>
        <v>0.59194403890548097</v>
      </c>
      <c r="BL385" s="15"/>
    </row>
    <row r="386" spans="1:64" x14ac:dyDescent="0.3">
      <c r="A386" s="34" t="s">
        <v>28</v>
      </c>
      <c r="B386" s="59">
        <v>40631</v>
      </c>
      <c r="C386" s="15">
        <v>78780</v>
      </c>
      <c r="D386" s="60">
        <v>1</v>
      </c>
      <c r="E386" s="61">
        <v>1</v>
      </c>
      <c r="F386" s="62">
        <v>88.5</v>
      </c>
      <c r="G386" s="63">
        <v>88</v>
      </c>
      <c r="H386" s="63">
        <v>785</v>
      </c>
      <c r="I386" s="63">
        <v>99</v>
      </c>
      <c r="J386" s="63">
        <v>7150</v>
      </c>
      <c r="K386" s="63">
        <v>88</v>
      </c>
      <c r="L386" s="63">
        <v>779</v>
      </c>
      <c r="M386" s="63">
        <v>99</v>
      </c>
      <c r="N386" s="63">
        <v>7140</v>
      </c>
      <c r="O386" s="64">
        <f t="shared" si="102"/>
        <v>88</v>
      </c>
      <c r="P386" s="64">
        <f t="shared" si="103"/>
        <v>7140</v>
      </c>
      <c r="Q386" s="65" t="s">
        <v>22</v>
      </c>
      <c r="R386" s="64">
        <v>6</v>
      </c>
      <c r="S386" s="66">
        <v>40613.5</v>
      </c>
      <c r="T386" s="67">
        <v>31.394999999999992</v>
      </c>
      <c r="U386" s="67">
        <v>15.245333333333329</v>
      </c>
      <c r="V386" s="67">
        <v>195.28666666666669</v>
      </c>
      <c r="W386" s="67">
        <v>174.69666666666672</v>
      </c>
      <c r="X386" s="67">
        <v>20.590000000000007</v>
      </c>
      <c r="Y386" s="67">
        <v>4.2913333333333332</v>
      </c>
      <c r="Z386" s="67">
        <v>0.86333333333333284</v>
      </c>
      <c r="AA386" s="67">
        <v>1.9043333333333343E-2</v>
      </c>
      <c r="AB386" s="67">
        <v>1.5639833333333333</v>
      </c>
      <c r="AC386" s="67">
        <v>0.12850333333333336</v>
      </c>
      <c r="AD386" s="67">
        <v>16.77056</v>
      </c>
      <c r="AE386" s="67">
        <v>15.002370000000001</v>
      </c>
      <c r="AF386" s="68">
        <v>99.950406666666666</v>
      </c>
      <c r="AG386" s="67">
        <v>0.10208666666666666</v>
      </c>
      <c r="AH386" s="67">
        <v>4.7112966666666676</v>
      </c>
      <c r="AI386" s="67">
        <v>17.677140000000001</v>
      </c>
      <c r="AJ386" s="66">
        <v>3179</v>
      </c>
      <c r="AK386" s="69">
        <v>212.22349150088826</v>
      </c>
      <c r="AL386" s="69">
        <v>0.72986890650988812</v>
      </c>
      <c r="AM386" s="69">
        <v>2.9329675843034104E-2</v>
      </c>
      <c r="AN386" s="69">
        <v>0.33190498571161925</v>
      </c>
      <c r="AO386" s="69">
        <v>0.32215153141868341</v>
      </c>
      <c r="AP386" s="69">
        <v>7.1196667880184972E-2</v>
      </c>
      <c r="AQ386" s="69">
        <v>0.17537611470549239</v>
      </c>
      <c r="AR386" s="69">
        <v>1.9534820076015529E-2</v>
      </c>
      <c r="AS386" s="69">
        <v>9.7143098618457111E-5</v>
      </c>
      <c r="AT386" s="69">
        <v>3.1380238492020603E-2</v>
      </c>
      <c r="AU386" s="69">
        <v>5.1425529238611298E-3</v>
      </c>
      <c r="AV386" s="69">
        <v>7.8271510649216003E-2</v>
      </c>
      <c r="AW386" s="69">
        <v>7.1649270997566558E-2</v>
      </c>
      <c r="AX386" s="69">
        <v>1.1667619008752703E-3</v>
      </c>
      <c r="AY386" s="69">
        <v>2.2245857163066141E-3</v>
      </c>
      <c r="AZ386" s="69">
        <v>1.8598933661189563E-2</v>
      </c>
      <c r="BA386" s="69">
        <v>8.2496272016083769E-2</v>
      </c>
      <c r="BB386" s="69">
        <v>0</v>
      </c>
      <c r="BC386" s="24">
        <v>75</v>
      </c>
      <c r="BD386" s="29">
        <v>21</v>
      </c>
      <c r="BE386" s="30">
        <f t="shared" si="104"/>
        <v>1.0308481307960748</v>
      </c>
      <c r="BF386" s="30">
        <v>0.91397849462365588</v>
      </c>
      <c r="BG386" s="30">
        <f t="shared" si="105"/>
        <v>1.0776225704227596</v>
      </c>
      <c r="BH386" s="31">
        <f t="shared" si="106"/>
        <v>86.673299212497227</v>
      </c>
      <c r="BI386" s="32">
        <f t="shared" si="107"/>
        <v>7694.2251528185034</v>
      </c>
      <c r="BJ386" s="33">
        <f t="shared" si="108"/>
        <v>0.98371844260214436</v>
      </c>
      <c r="BK386" s="33">
        <f t="shared" si="109"/>
        <v>1.0140643177860464</v>
      </c>
      <c r="BL386" s="15"/>
    </row>
    <row r="387" spans="1:64" x14ac:dyDescent="0.3">
      <c r="A387" s="34" t="s">
        <v>28</v>
      </c>
      <c r="B387" s="59">
        <v>40631</v>
      </c>
      <c r="C387" s="15">
        <v>78900</v>
      </c>
      <c r="D387" s="60">
        <v>0.85</v>
      </c>
      <c r="E387" s="61">
        <v>0.85</v>
      </c>
      <c r="F387" s="62">
        <v>82.7</v>
      </c>
      <c r="G387" s="63">
        <v>83</v>
      </c>
      <c r="H387" s="63">
        <v>739</v>
      </c>
      <c r="I387" s="63">
        <v>94</v>
      </c>
      <c r="J387" s="63">
        <v>5960</v>
      </c>
      <c r="K387" s="63">
        <v>82.5</v>
      </c>
      <c r="L387" s="63">
        <v>735</v>
      </c>
      <c r="M387" s="63">
        <v>95</v>
      </c>
      <c r="N387" s="63">
        <v>5920</v>
      </c>
      <c r="O387" s="64">
        <f t="shared" si="102"/>
        <v>82.5</v>
      </c>
      <c r="P387" s="64">
        <f t="shared" si="103"/>
        <v>5920</v>
      </c>
      <c r="Q387" s="65" t="s">
        <v>22</v>
      </c>
      <c r="R387" s="64">
        <v>6</v>
      </c>
      <c r="S387" s="66">
        <v>37131.133333333331</v>
      </c>
      <c r="T387" s="67">
        <v>25.188333333333333</v>
      </c>
      <c r="U387" s="67">
        <v>15.748333333333333</v>
      </c>
      <c r="V387" s="67">
        <v>154.66333333333336</v>
      </c>
      <c r="W387" s="67">
        <v>136.51333333333329</v>
      </c>
      <c r="X387" s="67">
        <v>18.150000000000009</v>
      </c>
      <c r="Y387" s="67">
        <v>2.3603333333333327</v>
      </c>
      <c r="Z387" s="67">
        <v>0.72933333333333339</v>
      </c>
      <c r="AA387" s="67">
        <v>1.7413333333333319E-2</v>
      </c>
      <c r="AB387" s="67">
        <v>1.3739000000000003</v>
      </c>
      <c r="AC387" s="67">
        <v>7.7133333333333332E-2</v>
      </c>
      <c r="AD387" s="67">
        <v>14.493646666666661</v>
      </c>
      <c r="AE387" s="67">
        <v>12.792783333333336</v>
      </c>
      <c r="AF387" s="68">
        <v>99.960013333333364</v>
      </c>
      <c r="AG387" s="67">
        <v>9.4103333333333303E-2</v>
      </c>
      <c r="AH387" s="67">
        <v>4.4053933333333335</v>
      </c>
      <c r="AI387" s="67">
        <v>15.277103333333333</v>
      </c>
      <c r="AJ387" s="66">
        <v>3182</v>
      </c>
      <c r="AK387" s="69">
        <v>39.300551311029622</v>
      </c>
      <c r="AL387" s="69">
        <v>0.28789465665947411</v>
      </c>
      <c r="AM387" s="69">
        <v>8.3390784793677588E-3</v>
      </c>
      <c r="AN387" s="69">
        <v>0.38009375733865608</v>
      </c>
      <c r="AO387" s="69">
        <v>0.40830459670083957</v>
      </c>
      <c r="AP387" s="69">
        <v>9.7379456872019821E-2</v>
      </c>
      <c r="AQ387" s="69">
        <v>5.892621530843966E-2</v>
      </c>
      <c r="AR387" s="69">
        <v>1.0482607379429248E-2</v>
      </c>
      <c r="AS387" s="69">
        <v>3.4574590364177037E-5</v>
      </c>
      <c r="AT387" s="69">
        <v>1.5274590123740659E-2</v>
      </c>
      <c r="AU387" s="69">
        <v>1.8668308630575966E-3</v>
      </c>
      <c r="AV387" s="69">
        <v>3.7248686469165168E-2</v>
      </c>
      <c r="AW387" s="69">
        <v>4.1325596003656914E-2</v>
      </c>
      <c r="AX387" s="69">
        <v>4.4623585331302567E-4</v>
      </c>
      <c r="AY387" s="69">
        <v>1.3491972922198346E-3</v>
      </c>
      <c r="AZ387" s="69">
        <v>3.4502307102602116E-3</v>
      </c>
      <c r="BA387" s="69">
        <v>3.9259556124928645E-2</v>
      </c>
      <c r="BB387" s="69">
        <v>0</v>
      </c>
      <c r="BC387" s="24">
        <v>75</v>
      </c>
      <c r="BD387" s="29">
        <v>22</v>
      </c>
      <c r="BE387" s="30">
        <f t="shared" si="104"/>
        <v>1.0308481307960748</v>
      </c>
      <c r="BF387" s="30">
        <v>0.91397849462365588</v>
      </c>
      <c r="BG387" s="30">
        <f t="shared" si="105"/>
        <v>1.0776225704227596</v>
      </c>
      <c r="BH387" s="31">
        <f t="shared" si="106"/>
        <v>81.256218011716143</v>
      </c>
      <c r="BI387" s="32">
        <f t="shared" si="107"/>
        <v>6379.5256169027361</v>
      </c>
      <c r="BJ387" s="33">
        <f t="shared" si="108"/>
        <v>0.94682993283948957</v>
      </c>
      <c r="BK387" s="33">
        <f t="shared" si="109"/>
        <v>0.97603786644936086</v>
      </c>
      <c r="BL387" s="15"/>
    </row>
    <row r="388" spans="1:64" x14ac:dyDescent="0.3">
      <c r="A388" s="34" t="s">
        <v>28</v>
      </c>
      <c r="B388" s="59">
        <v>40631</v>
      </c>
      <c r="C388" s="15"/>
      <c r="D388" s="60">
        <v>0.85</v>
      </c>
      <c r="E388" s="61">
        <v>0.85</v>
      </c>
      <c r="F388" s="62">
        <v>82.7</v>
      </c>
      <c r="G388" s="63">
        <v>83</v>
      </c>
      <c r="H388" s="63">
        <v>739</v>
      </c>
      <c r="I388" s="63">
        <v>94</v>
      </c>
      <c r="J388" s="63">
        <v>5960</v>
      </c>
      <c r="K388" s="63">
        <v>82.5</v>
      </c>
      <c r="L388" s="63">
        <v>735</v>
      </c>
      <c r="M388" s="63">
        <v>95</v>
      </c>
      <c r="N388" s="63">
        <v>5920</v>
      </c>
      <c r="O388" s="64">
        <f t="shared" si="102"/>
        <v>82.5</v>
      </c>
      <c r="P388" s="64">
        <f t="shared" si="103"/>
        <v>5920</v>
      </c>
      <c r="Q388" s="65" t="s">
        <v>17</v>
      </c>
      <c r="R388" s="64">
        <v>6</v>
      </c>
      <c r="S388" s="66">
        <v>36676.73333333333</v>
      </c>
      <c r="T388" s="67">
        <v>25.091333333333335</v>
      </c>
      <c r="U388" s="67">
        <v>15.836666666666668</v>
      </c>
      <c r="V388" s="67">
        <v>146.55000000000001</v>
      </c>
      <c r="W388" s="67">
        <v>128.6</v>
      </c>
      <c r="X388" s="67">
        <v>17.95</v>
      </c>
      <c r="Y388" s="67">
        <v>1.6303333333333334</v>
      </c>
      <c r="Z388" s="67">
        <v>0.69199999999999984</v>
      </c>
      <c r="AA388" s="67">
        <v>1.7213333333333337E-2</v>
      </c>
      <c r="AB388" s="67">
        <v>1.3856299999999999</v>
      </c>
      <c r="AC388" s="67">
        <v>5.3923333333333337E-2</v>
      </c>
      <c r="AD388" s="67">
        <v>13.899616666666669</v>
      </c>
      <c r="AE388" s="67">
        <v>12.197153333333329</v>
      </c>
      <c r="AF388" s="68">
        <v>99.96205333333333</v>
      </c>
      <c r="AG388" s="67">
        <v>9.0363333333333351E-2</v>
      </c>
      <c r="AH388" s="67">
        <v>4.3654299999999999</v>
      </c>
      <c r="AI388" s="67">
        <v>14.650973333333331</v>
      </c>
      <c r="AJ388" s="66">
        <v>3182.4</v>
      </c>
      <c r="AK388" s="69">
        <v>376.98485594154249</v>
      </c>
      <c r="AL388" s="69">
        <v>0.49225542383870163</v>
      </c>
      <c r="AM388" s="69">
        <v>4.2938073558550963E-2</v>
      </c>
      <c r="AN388" s="69">
        <v>1.8693074505908145</v>
      </c>
      <c r="AO388" s="69">
        <v>1.7017232645077407</v>
      </c>
      <c r="AP388" s="69">
        <v>0.19608231909566959</v>
      </c>
      <c r="AQ388" s="69">
        <v>2.5526636977915736E-2</v>
      </c>
      <c r="AR388" s="69">
        <v>1.3746472901852992E-2</v>
      </c>
      <c r="AS388" s="69">
        <v>1.8143742786394727E-4</v>
      </c>
      <c r="AT388" s="69">
        <v>1.8805852904036972E-2</v>
      </c>
      <c r="AU388" s="69">
        <v>1.2859139600469693E-3</v>
      </c>
      <c r="AV388" s="69">
        <v>0.13497265644735959</v>
      </c>
      <c r="AW388" s="69">
        <v>0.12849953101598838</v>
      </c>
      <c r="AX388" s="69">
        <v>3.9717392466847478E-4</v>
      </c>
      <c r="AY388" s="69">
        <v>1.5087065328614618E-3</v>
      </c>
      <c r="AZ388" s="69">
        <v>3.3242506544773467E-2</v>
      </c>
      <c r="BA388" s="69">
        <v>0.14225851149255975</v>
      </c>
      <c r="BB388" s="69">
        <v>0.49827287912243995</v>
      </c>
      <c r="BC388" s="24">
        <v>75</v>
      </c>
      <c r="BD388" s="29">
        <v>24</v>
      </c>
      <c r="BE388" s="30">
        <f t="shared" si="104"/>
        <v>1.0308481307960748</v>
      </c>
      <c r="BF388" s="30">
        <v>0.91397849462365588</v>
      </c>
      <c r="BG388" s="30">
        <f t="shared" si="105"/>
        <v>1.0776225704227596</v>
      </c>
      <c r="BH388" s="31">
        <f t="shared" si="106"/>
        <v>81.256218011716143</v>
      </c>
      <c r="BI388" s="32">
        <f t="shared" si="107"/>
        <v>6379.5256169027361</v>
      </c>
      <c r="BJ388" s="33">
        <f t="shared" si="108"/>
        <v>0.94682993283948957</v>
      </c>
      <c r="BK388" s="33">
        <f t="shared" si="109"/>
        <v>0.97603786644936086</v>
      </c>
      <c r="BL388" s="15"/>
    </row>
    <row r="389" spans="1:64" x14ac:dyDescent="0.3">
      <c r="A389" s="34" t="s">
        <v>28</v>
      </c>
      <c r="B389" s="59">
        <v>40631</v>
      </c>
      <c r="C389" s="15">
        <v>79320</v>
      </c>
      <c r="D389" s="60">
        <v>0.65</v>
      </c>
      <c r="E389" s="61">
        <v>0.65</v>
      </c>
      <c r="F389" s="62">
        <v>74.099999999999994</v>
      </c>
      <c r="G389" s="63">
        <v>74</v>
      </c>
      <c r="H389" s="63">
        <v>658</v>
      </c>
      <c r="I389" s="63">
        <v>91</v>
      </c>
      <c r="J389" s="63">
        <v>4440</v>
      </c>
      <c r="K389" s="63">
        <v>74.5</v>
      </c>
      <c r="L389" s="63">
        <v>641</v>
      </c>
      <c r="M389" s="63">
        <v>91</v>
      </c>
      <c r="N389" s="63">
        <v>4480</v>
      </c>
      <c r="O389" s="64">
        <f t="shared" si="102"/>
        <v>74.5</v>
      </c>
      <c r="P389" s="64">
        <f t="shared" si="103"/>
        <v>4480</v>
      </c>
      <c r="Q389" s="65" t="s">
        <v>17</v>
      </c>
      <c r="R389" s="64">
        <v>6</v>
      </c>
      <c r="S389" s="66">
        <v>31601.666666666668</v>
      </c>
      <c r="T389" s="67">
        <v>25.732666666666663</v>
      </c>
      <c r="U389" s="67">
        <v>16.560333333333332</v>
      </c>
      <c r="V389" s="67">
        <v>100.16399999999999</v>
      </c>
      <c r="W389" s="67">
        <v>85.98</v>
      </c>
      <c r="X389" s="67">
        <v>14.183999999999999</v>
      </c>
      <c r="Y389" s="67">
        <v>1.4546666666666668</v>
      </c>
      <c r="Z389" s="67">
        <v>0.51266666666666649</v>
      </c>
      <c r="AA389" s="67">
        <v>1.4836666666666659E-2</v>
      </c>
      <c r="AB389" s="67">
        <v>1.6515366666666667</v>
      </c>
      <c r="AC389" s="67">
        <v>5.5633333333333299E-2</v>
      </c>
      <c r="AD389" s="67">
        <v>10.988063333333335</v>
      </c>
      <c r="AE389" s="67">
        <v>9.4320733333333333</v>
      </c>
      <c r="AF389" s="68">
        <v>99.955643333333384</v>
      </c>
      <c r="AG389" s="67">
        <v>7.7440000000000009E-2</v>
      </c>
      <c r="AH389" s="67">
        <v>3.9163033333333335</v>
      </c>
      <c r="AI389" s="67">
        <v>11.582033333333333</v>
      </c>
      <c r="AJ389" s="66">
        <v>3186.2</v>
      </c>
      <c r="AK389" s="69">
        <v>85.09075614691082</v>
      </c>
      <c r="AL389" s="69">
        <v>0.27221864099678483</v>
      </c>
      <c r="AM389" s="69">
        <v>1.299425160263702E-2</v>
      </c>
      <c r="AN389" s="69">
        <v>0.4806862909898777</v>
      </c>
      <c r="AO389" s="69">
        <v>0.40124805295453747</v>
      </c>
      <c r="AP389" s="69">
        <v>0.10984628758657131</v>
      </c>
      <c r="AQ389" s="69">
        <v>1.5024883574816211E-2</v>
      </c>
      <c r="AR389" s="69">
        <v>1.311312407431982E-2</v>
      </c>
      <c r="AS389" s="69">
        <v>4.9013251785355789E-5</v>
      </c>
      <c r="AT389" s="69">
        <v>2.0505415320623586E-2</v>
      </c>
      <c r="AU389" s="69">
        <v>4.611330373774139E-4</v>
      </c>
      <c r="AV389" s="69">
        <v>3.1261692800960257E-2</v>
      </c>
      <c r="AW389" s="69">
        <v>2.9039520435544926E-2</v>
      </c>
      <c r="AX389" s="69">
        <v>4.5233747954720688E-4</v>
      </c>
      <c r="AY389" s="69">
        <v>1.9982060920252687E-3</v>
      </c>
      <c r="AZ389" s="69">
        <v>7.5529616631528846E-3</v>
      </c>
      <c r="BA389" s="69">
        <v>3.2939069489749791E-2</v>
      </c>
      <c r="BB389" s="69">
        <v>0.40683810217248623</v>
      </c>
      <c r="BC389" s="24">
        <v>75</v>
      </c>
      <c r="BD389" s="29">
        <v>27</v>
      </c>
      <c r="BE389" s="30">
        <f t="shared" si="104"/>
        <v>1.0308481307960748</v>
      </c>
      <c r="BF389" s="30">
        <v>0.91397849462365588</v>
      </c>
      <c r="BG389" s="30">
        <f t="shared" si="105"/>
        <v>1.0776225704227596</v>
      </c>
      <c r="BH389" s="31">
        <f t="shared" si="106"/>
        <v>73.376827174216402</v>
      </c>
      <c r="BI389" s="32">
        <f t="shared" si="107"/>
        <v>4827.7491154939626</v>
      </c>
      <c r="BJ389" s="33">
        <f t="shared" si="108"/>
        <v>0.89643131101097651</v>
      </c>
      <c r="BK389" s="33">
        <f t="shared" si="109"/>
        <v>0.92408454134273998</v>
      </c>
      <c r="BL389" s="15"/>
    </row>
    <row r="390" spans="1:64" x14ac:dyDescent="0.3">
      <c r="A390" s="34" t="s">
        <v>28</v>
      </c>
      <c r="B390" s="59">
        <v>40631</v>
      </c>
      <c r="C390" s="15">
        <v>79500</v>
      </c>
      <c r="D390" s="60">
        <v>0.65</v>
      </c>
      <c r="E390" s="61">
        <v>0.65</v>
      </c>
      <c r="F390" s="62">
        <v>74.099999999999994</v>
      </c>
      <c r="G390" s="63">
        <v>74</v>
      </c>
      <c r="H390" s="63">
        <v>634</v>
      </c>
      <c r="I390" s="63">
        <v>91</v>
      </c>
      <c r="J390" s="63">
        <v>4403</v>
      </c>
      <c r="K390" s="63">
        <v>74.5</v>
      </c>
      <c r="L390" s="63">
        <v>638</v>
      </c>
      <c r="M390" s="63">
        <v>91</v>
      </c>
      <c r="N390" s="63">
        <v>4480</v>
      </c>
      <c r="O390" s="64">
        <f t="shared" si="102"/>
        <v>74.5</v>
      </c>
      <c r="P390" s="64">
        <f t="shared" si="103"/>
        <v>4480</v>
      </c>
      <c r="Q390" s="65" t="s">
        <v>22</v>
      </c>
      <c r="R390" s="64">
        <v>6</v>
      </c>
      <c r="S390" s="66">
        <v>32965.300000000003</v>
      </c>
      <c r="T390" s="67">
        <v>25.315333333333331</v>
      </c>
      <c r="U390" s="67">
        <v>16.379666666666669</v>
      </c>
      <c r="V390" s="67">
        <v>108.13333333333331</v>
      </c>
      <c r="W390" s="67">
        <v>93.721666666666678</v>
      </c>
      <c r="X390" s="67">
        <v>14.411666666666665</v>
      </c>
      <c r="Y390" s="67">
        <v>1.6396666666666668</v>
      </c>
      <c r="Z390" s="67">
        <v>0.53433333333333333</v>
      </c>
      <c r="AA390" s="67">
        <v>1.548333333333334E-2</v>
      </c>
      <c r="AB390" s="67">
        <v>1.5568066666666667</v>
      </c>
      <c r="AC390" s="67">
        <v>6.0196666666666669E-2</v>
      </c>
      <c r="AD390" s="67">
        <v>11.381626666666669</v>
      </c>
      <c r="AE390" s="67">
        <v>9.8647433333333332</v>
      </c>
      <c r="AF390" s="68">
        <v>99.957413333333307</v>
      </c>
      <c r="AG390" s="67">
        <v>7.7446666666666678E-2</v>
      </c>
      <c r="AH390" s="67">
        <v>4.0373666666666663</v>
      </c>
      <c r="AI390" s="67">
        <v>11.996879999999999</v>
      </c>
      <c r="AJ390" s="66">
        <v>3185</v>
      </c>
      <c r="AK390" s="69">
        <v>117.74904641230933</v>
      </c>
      <c r="AL390" s="69">
        <v>0.20483354610303081</v>
      </c>
      <c r="AM390" s="69">
        <v>1.670914127951631E-2</v>
      </c>
      <c r="AN390" s="69">
        <v>0.62385527352373427</v>
      </c>
      <c r="AO390" s="69">
        <v>0.5102067419565165</v>
      </c>
      <c r="AP390" s="69">
        <v>0.13480722720137692</v>
      </c>
      <c r="AQ390" s="69">
        <v>7.9371815258764564E-2</v>
      </c>
      <c r="AR390" s="69">
        <v>1.194335288605841E-2</v>
      </c>
      <c r="AS390" s="69">
        <v>7.4663998310283994E-5</v>
      </c>
      <c r="AT390" s="69">
        <v>1.0757000393755918E-2</v>
      </c>
      <c r="AU390" s="69">
        <v>3.0702671267961459E-3</v>
      </c>
      <c r="AV390" s="69">
        <v>4.1727208797413942E-2</v>
      </c>
      <c r="AW390" s="69">
        <v>3.5622384316154464E-2</v>
      </c>
      <c r="AX390" s="69">
        <v>4.0491236457749905E-4</v>
      </c>
      <c r="AY390" s="69">
        <v>1.7441000709452618E-3</v>
      </c>
      <c r="AZ390" s="69">
        <v>1.0458005787791073E-2</v>
      </c>
      <c r="BA390" s="69">
        <v>4.3966620567629622E-2</v>
      </c>
      <c r="BB390" s="69">
        <v>0</v>
      </c>
      <c r="BC390" s="24">
        <v>74</v>
      </c>
      <c r="BD390" s="29">
        <v>25</v>
      </c>
      <c r="BE390" s="30">
        <f t="shared" si="104"/>
        <v>1.02892012262132</v>
      </c>
      <c r="BF390" s="30">
        <v>0.91397849462365588</v>
      </c>
      <c r="BG390" s="30">
        <f t="shared" si="105"/>
        <v>1.0786317317264893</v>
      </c>
      <c r="BH390" s="31">
        <f t="shared" si="106"/>
        <v>73.445542378042944</v>
      </c>
      <c r="BI390" s="32">
        <f t="shared" si="107"/>
        <v>4832.2701581346719</v>
      </c>
      <c r="BJ390" s="33">
        <f t="shared" si="108"/>
        <v>0.896856988836224</v>
      </c>
      <c r="BK390" s="33">
        <f t="shared" si="109"/>
        <v>0.92279420292715542</v>
      </c>
      <c r="BL390" s="15"/>
    </row>
    <row r="391" spans="1:64" x14ac:dyDescent="0.3">
      <c r="A391" s="34" t="s">
        <v>28</v>
      </c>
      <c r="B391" s="59">
        <v>40631</v>
      </c>
      <c r="C391" s="15">
        <v>79740</v>
      </c>
      <c r="D391" s="60">
        <v>0.3</v>
      </c>
      <c r="E391" s="61">
        <v>0.3</v>
      </c>
      <c r="F391" s="62">
        <v>52.5</v>
      </c>
      <c r="G391" s="63">
        <v>52</v>
      </c>
      <c r="H391" s="63">
        <v>494</v>
      </c>
      <c r="I391" s="63">
        <v>81</v>
      </c>
      <c r="J391" s="63">
        <v>2100</v>
      </c>
      <c r="K391" s="63">
        <v>51.5</v>
      </c>
      <c r="L391" s="63">
        <v>481</v>
      </c>
      <c r="M391" s="63">
        <v>81</v>
      </c>
      <c r="N391" s="63">
        <v>2100</v>
      </c>
      <c r="O391" s="64">
        <f t="shared" si="102"/>
        <v>51.5</v>
      </c>
      <c r="P391" s="64">
        <f t="shared" si="103"/>
        <v>2100</v>
      </c>
      <c r="Q391" s="65" t="s">
        <v>22</v>
      </c>
      <c r="R391" s="64">
        <v>8</v>
      </c>
      <c r="S391" s="66">
        <v>22700.1</v>
      </c>
      <c r="T391" s="67">
        <v>76.866666666666646</v>
      </c>
      <c r="U391" s="67">
        <v>17.857000000000003</v>
      </c>
      <c r="V391" s="67">
        <v>46.862666666666662</v>
      </c>
      <c r="W391" s="67">
        <v>36.674333333333337</v>
      </c>
      <c r="X391" s="67">
        <v>10.188333333333333</v>
      </c>
      <c r="Y391" s="67">
        <v>2.536999999999999</v>
      </c>
      <c r="Z391" s="67">
        <v>0.24133333333333343</v>
      </c>
      <c r="AA391" s="67">
        <v>1.0689999999999995E-2</v>
      </c>
      <c r="AB391" s="67">
        <v>6.8768566666666668</v>
      </c>
      <c r="AC391" s="67">
        <v>0.13418666666666665</v>
      </c>
      <c r="AD391" s="67">
        <v>7.1078099999999997</v>
      </c>
      <c r="AE391" s="67">
        <v>5.5625399999999994</v>
      </c>
      <c r="AF391" s="68">
        <v>99.825026666666702</v>
      </c>
      <c r="AG391" s="67">
        <v>5.0390000000000004E-2</v>
      </c>
      <c r="AH391" s="67">
        <v>3.1226000000000007</v>
      </c>
      <c r="AI391" s="67">
        <v>7.4920433333333332</v>
      </c>
      <c r="AJ391" s="66">
        <v>3191</v>
      </c>
      <c r="AK391" s="69">
        <v>72.271208556611285</v>
      </c>
      <c r="AL391" s="69">
        <v>0.47928346902294616</v>
      </c>
      <c r="AM391" s="69">
        <v>8.7690678936892062E-3</v>
      </c>
      <c r="AN391" s="69">
        <v>7.4089104477641471E-2</v>
      </c>
      <c r="AO391" s="69">
        <v>8.9661560338301804E-2</v>
      </c>
      <c r="AP391" s="69">
        <v>5.092816667542182E-2</v>
      </c>
      <c r="AQ391" s="69">
        <v>3.0754870654345401E-2</v>
      </c>
      <c r="AR391" s="69">
        <v>9.7320421124325648E-3</v>
      </c>
      <c r="AS391" s="69">
        <v>3.0512857662936282E-5</v>
      </c>
      <c r="AT391" s="69">
        <v>5.9897617725544049E-2</v>
      </c>
      <c r="AU391" s="69">
        <v>1.896772818878628E-3</v>
      </c>
      <c r="AV391" s="69">
        <v>2.8116326708626176E-2</v>
      </c>
      <c r="AW391" s="69">
        <v>2.8787923713323581E-2</v>
      </c>
      <c r="AX391" s="69">
        <v>1.5615936451734934E-3</v>
      </c>
      <c r="AY391" s="69">
        <v>2.0970175866264671E-3</v>
      </c>
      <c r="AZ391" s="69">
        <v>6.5047992892250783E-3</v>
      </c>
      <c r="BA391" s="69">
        <v>2.9631340390426711E-2</v>
      </c>
      <c r="BB391" s="69">
        <v>0</v>
      </c>
      <c r="BC391" s="24">
        <v>74</v>
      </c>
      <c r="BD391" s="29">
        <v>28</v>
      </c>
      <c r="BE391" s="30">
        <f t="shared" si="104"/>
        <v>1.02892012262132</v>
      </c>
      <c r="BF391" s="30">
        <v>0.91397849462365588</v>
      </c>
      <c r="BG391" s="30">
        <f t="shared" si="105"/>
        <v>1.0786317317264893</v>
      </c>
      <c r="BH391" s="31">
        <f t="shared" si="106"/>
        <v>50.771079630459212</v>
      </c>
      <c r="BI391" s="32">
        <f t="shared" si="107"/>
        <v>2265.1266366256277</v>
      </c>
      <c r="BJ391" s="33">
        <f t="shared" si="108"/>
        <v>0.76335147364442824</v>
      </c>
      <c r="BK391" s="33">
        <f t="shared" si="109"/>
        <v>0.78542769186539041</v>
      </c>
      <c r="BL391" s="15"/>
    </row>
    <row r="392" spans="1:64" x14ac:dyDescent="0.3">
      <c r="A392" s="34" t="s">
        <v>28</v>
      </c>
      <c r="B392" s="59">
        <v>40631</v>
      </c>
      <c r="C392" s="15">
        <v>79920</v>
      </c>
      <c r="D392" s="60">
        <v>0.3</v>
      </c>
      <c r="E392" s="61">
        <v>0.3</v>
      </c>
      <c r="F392" s="62">
        <v>52.5</v>
      </c>
      <c r="G392" s="63">
        <v>52.5</v>
      </c>
      <c r="H392" s="63">
        <v>495</v>
      </c>
      <c r="I392" s="63">
        <v>81</v>
      </c>
      <c r="J392" s="63">
        <v>2150</v>
      </c>
      <c r="K392" s="63">
        <v>52.5</v>
      </c>
      <c r="L392" s="63">
        <v>483</v>
      </c>
      <c r="M392" s="63">
        <v>81</v>
      </c>
      <c r="N392" s="63">
        <v>2160</v>
      </c>
      <c r="O392" s="64">
        <f t="shared" si="102"/>
        <v>52.5</v>
      </c>
      <c r="P392" s="64">
        <f t="shared" si="103"/>
        <v>2160</v>
      </c>
      <c r="Q392" s="65" t="s">
        <v>17</v>
      </c>
      <c r="R392" s="64">
        <v>8</v>
      </c>
      <c r="S392" s="66">
        <v>24098.866666666665</v>
      </c>
      <c r="T392" s="67">
        <v>78.108666666666679</v>
      </c>
      <c r="U392" s="67">
        <v>17.661999999999995</v>
      </c>
      <c r="V392" s="67">
        <v>48.926999999999992</v>
      </c>
      <c r="W392" s="67">
        <v>38.262666666666661</v>
      </c>
      <c r="X392" s="67">
        <v>10.664333333333332</v>
      </c>
      <c r="Y392" s="67">
        <v>3.0303333333333331</v>
      </c>
      <c r="Z392" s="67">
        <v>0.2456666666666667</v>
      </c>
      <c r="AA392" s="67">
        <v>1.1356666666666657E-2</v>
      </c>
      <c r="AB392" s="67">
        <v>6.5776666666666666</v>
      </c>
      <c r="AC392" s="67">
        <v>0.15105333333333332</v>
      </c>
      <c r="AD392" s="67">
        <v>6.9945166666666667</v>
      </c>
      <c r="AE392" s="67">
        <v>5.4699833333333325</v>
      </c>
      <c r="AF392" s="68">
        <v>99.830363333333324</v>
      </c>
      <c r="AG392" s="67">
        <v>4.8353333333333359E-2</v>
      </c>
      <c r="AH392" s="67">
        <v>3.248959999999999</v>
      </c>
      <c r="AI392" s="67">
        <v>7.37263</v>
      </c>
      <c r="AJ392" s="66">
        <v>3188.3</v>
      </c>
      <c r="AK392" s="69">
        <v>96.026121925086414</v>
      </c>
      <c r="AL392" s="69">
        <v>0.77776307594070437</v>
      </c>
      <c r="AM392" s="69">
        <v>1.3995073024658904E-2</v>
      </c>
      <c r="AN392" s="69">
        <v>9.0559563176721744E-2</v>
      </c>
      <c r="AO392" s="69">
        <v>0.11910393413501051</v>
      </c>
      <c r="AP392" s="69">
        <v>7.5232207580737995E-2</v>
      </c>
      <c r="AQ392" s="69">
        <v>6.1390964927386042E-2</v>
      </c>
      <c r="AR392" s="69">
        <v>1.0726484571581124E-2</v>
      </c>
      <c r="AS392" s="69">
        <v>5.0400693299373645E-5</v>
      </c>
      <c r="AT392" s="69">
        <v>6.4386737407815545E-2</v>
      </c>
      <c r="AU392" s="69">
        <v>2.8805810397273647E-3</v>
      </c>
      <c r="AV392" s="69">
        <v>3.7971405605773445E-2</v>
      </c>
      <c r="AW392" s="69">
        <v>3.6829561621004953E-2</v>
      </c>
      <c r="AX392" s="69">
        <v>1.735329310561838E-3</v>
      </c>
      <c r="AY392" s="69">
        <v>2.1842276838078588E-3</v>
      </c>
      <c r="AZ392" s="69">
        <v>8.677700315096239E-3</v>
      </c>
      <c r="BA392" s="69">
        <v>4.0020944085781412E-2</v>
      </c>
      <c r="BB392" s="69">
        <v>0.46609159969939901</v>
      </c>
      <c r="BC392" s="24">
        <v>74</v>
      </c>
      <c r="BD392" s="29">
        <v>28</v>
      </c>
      <c r="BE392" s="30">
        <f t="shared" si="104"/>
        <v>1.02892012262132</v>
      </c>
      <c r="BF392" s="30">
        <v>0.91397849462365588</v>
      </c>
      <c r="BG392" s="30">
        <f t="shared" si="105"/>
        <v>1.0786317317264893</v>
      </c>
      <c r="BH392" s="31">
        <f t="shared" si="106"/>
        <v>51.756925836875894</v>
      </c>
      <c r="BI392" s="32">
        <f t="shared" si="107"/>
        <v>2329.8445405292168</v>
      </c>
      <c r="BJ392" s="33">
        <f t="shared" si="108"/>
        <v>0.76905102180183904</v>
      </c>
      <c r="BK392" s="33">
        <f t="shared" si="109"/>
        <v>0.79129207165439974</v>
      </c>
      <c r="BL392" s="15"/>
    </row>
    <row r="393" spans="1:64" x14ac:dyDescent="0.3">
      <c r="A393" s="34" t="s">
        <v>28</v>
      </c>
      <c r="B393" s="59">
        <v>40631</v>
      </c>
      <c r="C393" s="15">
        <v>80160</v>
      </c>
      <c r="D393" s="60">
        <v>7.0000000000000007E-2</v>
      </c>
      <c r="E393" s="61">
        <v>7.0000000000000007E-2</v>
      </c>
      <c r="F393" s="62">
        <v>25</v>
      </c>
      <c r="G393" s="63"/>
      <c r="H393" s="63"/>
      <c r="I393" s="63"/>
      <c r="J393" s="63"/>
      <c r="K393" s="63">
        <v>24.5</v>
      </c>
      <c r="L393" s="63">
        <v>478</v>
      </c>
      <c r="M393" s="63">
        <v>64</v>
      </c>
      <c r="N393" s="63">
        <v>870</v>
      </c>
      <c r="O393" s="64">
        <f t="shared" si="102"/>
        <v>24.5</v>
      </c>
      <c r="P393" s="64">
        <f t="shared" si="103"/>
        <v>870</v>
      </c>
      <c r="Q393" s="65" t="s">
        <v>17</v>
      </c>
      <c r="R393" s="64">
        <v>8</v>
      </c>
      <c r="S393" s="66">
        <v>19712.7</v>
      </c>
      <c r="T393" s="67">
        <v>629.02566666666678</v>
      </c>
      <c r="U393" s="67">
        <v>18.237000000000005</v>
      </c>
      <c r="V393" s="67">
        <v>16.510333333333332</v>
      </c>
      <c r="W393" s="67">
        <v>1.2829999999999993</v>
      </c>
      <c r="X393" s="67">
        <v>15.227333333333332</v>
      </c>
      <c r="Y393" s="67">
        <v>148.46800000000002</v>
      </c>
      <c r="Z393" s="67">
        <v>3.5333333333333342E-2</v>
      </c>
      <c r="AA393" s="67">
        <v>9.6266666666666653E-3</v>
      </c>
      <c r="AB393" s="67">
        <v>62.647836666666677</v>
      </c>
      <c r="AC393" s="67">
        <v>8.7203900000000001</v>
      </c>
      <c r="AD393" s="67">
        <v>2.7810000000000001</v>
      </c>
      <c r="AE393" s="67">
        <v>0.21612000000000006</v>
      </c>
      <c r="AF393" s="68">
        <v>97.656243333333364</v>
      </c>
      <c r="AG393" s="67">
        <v>8.1833333333333324E-3</v>
      </c>
      <c r="AH393" s="67">
        <v>2.8867033333333345</v>
      </c>
      <c r="AI393" s="67">
        <v>2.9313266666666662</v>
      </c>
      <c r="AJ393" s="66">
        <v>3084.6333333333332</v>
      </c>
      <c r="AK393" s="69">
        <v>71.291122434036112</v>
      </c>
      <c r="AL393" s="69">
        <v>1.5044684782414444</v>
      </c>
      <c r="AM393" s="69">
        <v>5.9596343326837244E-3</v>
      </c>
      <c r="AN393" s="69">
        <v>0.10469935063307907</v>
      </c>
      <c r="AO393" s="69">
        <v>3.7152992175432262E-2</v>
      </c>
      <c r="AP393" s="69">
        <v>0.12706048880777387</v>
      </c>
      <c r="AQ393" s="69">
        <v>1.6640797394650204</v>
      </c>
      <c r="AR393" s="69">
        <v>8.6036613430414671E-3</v>
      </c>
      <c r="AS393" s="69">
        <v>5.208304597621924E-5</v>
      </c>
      <c r="AT393" s="69">
        <v>0.211080738733708</v>
      </c>
      <c r="AU393" s="69">
        <v>8.9995510807579934E-2</v>
      </c>
      <c r="AV393" s="69">
        <v>1.9959424357672628E-2</v>
      </c>
      <c r="AW393" s="69">
        <v>6.6458906151821004E-3</v>
      </c>
      <c r="AX393" s="69">
        <v>9.5998808661181875E-3</v>
      </c>
      <c r="AY393" s="69">
        <v>1.9951809758607815E-3</v>
      </c>
      <c r="AZ393" s="69">
        <v>6.4657443944771201E-3</v>
      </c>
      <c r="BA393" s="69">
        <v>2.1049677421286755E-2</v>
      </c>
      <c r="BB393" s="69">
        <v>0.49013251785356077</v>
      </c>
      <c r="BC393" s="24">
        <v>75</v>
      </c>
      <c r="BD393" s="29">
        <v>31</v>
      </c>
      <c r="BE393" s="30">
        <f t="shared" si="104"/>
        <v>1.0308481307960748</v>
      </c>
      <c r="BF393" s="30">
        <v>0.91397849462365588</v>
      </c>
      <c r="BG393" s="30">
        <f t="shared" si="105"/>
        <v>1.0776225704227596</v>
      </c>
      <c r="BH393" s="31">
        <f t="shared" si="106"/>
        <v>24.130634439842979</v>
      </c>
      <c r="BI393" s="32">
        <f t="shared" si="107"/>
        <v>937.53163626780076</v>
      </c>
      <c r="BJ393" s="33">
        <f t="shared" si="108"/>
        <v>0.59840533210796343</v>
      </c>
      <c r="BK393" s="33">
        <f t="shared" si="109"/>
        <v>0.61686501806189853</v>
      </c>
      <c r="BL393" s="15"/>
    </row>
    <row r="394" spans="1:64" x14ac:dyDescent="0.3">
      <c r="A394" s="34" t="s">
        <v>28</v>
      </c>
      <c r="B394" s="59">
        <v>40631</v>
      </c>
      <c r="C394" s="15"/>
      <c r="D394" s="60">
        <v>7.0000000000000007E-2</v>
      </c>
      <c r="E394" s="61">
        <v>7.0000000000000007E-2</v>
      </c>
      <c r="F394" s="62">
        <v>25</v>
      </c>
      <c r="G394" s="63"/>
      <c r="H394" s="63"/>
      <c r="I394" s="63"/>
      <c r="J394" s="63"/>
      <c r="K394" s="63">
        <v>24.5</v>
      </c>
      <c r="L394" s="63">
        <v>478</v>
      </c>
      <c r="M394" s="63">
        <v>64</v>
      </c>
      <c r="N394" s="63">
        <v>870</v>
      </c>
      <c r="O394" s="64">
        <f t="shared" si="102"/>
        <v>24.5</v>
      </c>
      <c r="P394" s="64">
        <f t="shared" si="103"/>
        <v>870</v>
      </c>
      <c r="Q394" s="65" t="s">
        <v>22</v>
      </c>
      <c r="R394" s="64">
        <v>8</v>
      </c>
      <c r="S394" s="66">
        <v>19434.033333333333</v>
      </c>
      <c r="T394" s="67">
        <v>607.74066666666658</v>
      </c>
      <c r="U394" s="67">
        <v>18.283333333333335</v>
      </c>
      <c r="V394" s="67">
        <v>16.185333333333332</v>
      </c>
      <c r="W394" s="67">
        <v>1.2239999999999998</v>
      </c>
      <c r="X394" s="67">
        <v>14.961333333333334</v>
      </c>
      <c r="Y394" s="67">
        <v>144.66533333333334</v>
      </c>
      <c r="Z394" s="67">
        <v>2.9000000000000015E-2</v>
      </c>
      <c r="AA394" s="67">
        <v>9.4866666666666658E-3</v>
      </c>
      <c r="AB394" s="67">
        <v>61.458216666666672</v>
      </c>
      <c r="AC394" s="67">
        <v>8.6254633333333324</v>
      </c>
      <c r="AD394" s="67">
        <v>2.7674966666666667</v>
      </c>
      <c r="AE394" s="67">
        <v>0.20930000000000001</v>
      </c>
      <c r="AF394" s="68">
        <v>97.69368333333334</v>
      </c>
      <c r="AG394" s="67">
        <v>6.8166666666666671E-3</v>
      </c>
      <c r="AH394" s="67">
        <v>2.8598400000000002</v>
      </c>
      <c r="AI394" s="67">
        <v>2.9170966666666671</v>
      </c>
      <c r="AJ394" s="66">
        <v>3087.4</v>
      </c>
      <c r="AK394" s="69">
        <v>168.7308575775875</v>
      </c>
      <c r="AL394" s="69">
        <v>7.6336952381288414</v>
      </c>
      <c r="AM394" s="69">
        <v>2.3973165074268749E-2</v>
      </c>
      <c r="AN394" s="69">
        <v>0.17123755093626852</v>
      </c>
      <c r="AO394" s="69">
        <v>1.81183846429246E-2</v>
      </c>
      <c r="AP394" s="69">
        <v>0.15751810696870819</v>
      </c>
      <c r="AQ394" s="69">
        <v>3.7963737083344933</v>
      </c>
      <c r="AR394" s="69">
        <v>6.6176357899385245E-3</v>
      </c>
      <c r="AS394" s="69">
        <v>7.7607915226135619E-5</v>
      </c>
      <c r="AT394" s="69">
        <v>0.99731474058120695</v>
      </c>
      <c r="AU394" s="69">
        <v>0.24612273989201591</v>
      </c>
      <c r="AV394" s="69">
        <v>4.7109252940836142E-2</v>
      </c>
      <c r="AW394" s="69">
        <v>4.3972561977857873E-3</v>
      </c>
      <c r="AX394" s="69">
        <v>4.4147137083209963E-2</v>
      </c>
      <c r="AY394" s="69">
        <v>1.5565397816805142E-3</v>
      </c>
      <c r="AZ394" s="69">
        <v>1.5270020210902787E-2</v>
      </c>
      <c r="BA394" s="69">
        <v>4.9644373111251916E-2</v>
      </c>
      <c r="BB394" s="69">
        <v>1.8495106527839593</v>
      </c>
      <c r="BC394" s="24">
        <v>73</v>
      </c>
      <c r="BD394" s="29">
        <v>30</v>
      </c>
      <c r="BE394" s="30">
        <f t="shared" si="104"/>
        <v>1.0269921144465655</v>
      </c>
      <c r="BF394" s="30">
        <v>0.91397849462365588</v>
      </c>
      <c r="BG394" s="30">
        <f t="shared" si="105"/>
        <v>1.0796437334987881</v>
      </c>
      <c r="BH394" s="31">
        <f t="shared" si="106"/>
        <v>24.175893279690605</v>
      </c>
      <c r="BI394" s="32">
        <f t="shared" si="107"/>
        <v>939.29004814394557</v>
      </c>
      <c r="BJ394" s="33">
        <f t="shared" si="108"/>
        <v>0.59871672981993718</v>
      </c>
      <c r="BK394" s="33">
        <f t="shared" si="109"/>
        <v>0.61487736031231033</v>
      </c>
      <c r="BL394" s="15"/>
    </row>
    <row r="395" spans="1:64" x14ac:dyDescent="0.3">
      <c r="A395" s="34" t="s">
        <v>28</v>
      </c>
      <c r="B395" s="59">
        <v>40631</v>
      </c>
      <c r="C395" s="15">
        <v>80579.999999999985</v>
      </c>
      <c r="D395" s="60">
        <v>0.04</v>
      </c>
      <c r="E395" s="61">
        <v>0.04</v>
      </c>
      <c r="F395" s="62">
        <v>20</v>
      </c>
      <c r="G395" s="63"/>
      <c r="H395" s="63"/>
      <c r="I395" s="63"/>
      <c r="J395" s="63"/>
      <c r="K395" s="63">
        <v>21</v>
      </c>
      <c r="L395" s="63">
        <v>492</v>
      </c>
      <c r="M395" s="63">
        <v>29</v>
      </c>
      <c r="N395" s="63">
        <v>808</v>
      </c>
      <c r="O395" s="64">
        <f t="shared" si="102"/>
        <v>21</v>
      </c>
      <c r="P395" s="64">
        <f t="shared" si="103"/>
        <v>808</v>
      </c>
      <c r="Q395" s="65" t="s">
        <v>22</v>
      </c>
      <c r="R395" s="64">
        <v>8</v>
      </c>
      <c r="S395" s="66">
        <v>17732.333333333332</v>
      </c>
      <c r="T395" s="67">
        <v>651.86133333333316</v>
      </c>
      <c r="U395" s="67">
        <v>18.505999999999997</v>
      </c>
      <c r="V395" s="67">
        <v>13.729999999999997</v>
      </c>
      <c r="W395" s="67">
        <v>0.84200000000000008</v>
      </c>
      <c r="X395" s="67">
        <v>12.887999999999998</v>
      </c>
      <c r="Y395" s="67">
        <v>156.82133333333331</v>
      </c>
      <c r="Z395" s="67">
        <v>4.0333333333333346E-2</v>
      </c>
      <c r="AA395" s="67">
        <v>8.703333333333332E-3</v>
      </c>
      <c r="AB395" s="67">
        <v>71.871023333333326</v>
      </c>
      <c r="AC395" s="67">
        <v>10.180433333333333</v>
      </c>
      <c r="AD395" s="67">
        <v>2.5557200000000009</v>
      </c>
      <c r="AE395" s="67">
        <v>0.15673666666666669</v>
      </c>
      <c r="AF395" s="68">
        <v>97.293569999999988</v>
      </c>
      <c r="AG395" s="67">
        <v>1.0336666666666662E-2</v>
      </c>
      <c r="AH395" s="67">
        <v>2.7076866666666657</v>
      </c>
      <c r="AI395" s="67">
        <v>2.693876666666668</v>
      </c>
      <c r="AJ395" s="66">
        <v>3071.5333333333333</v>
      </c>
      <c r="AK395" s="69">
        <v>268.13279434317042</v>
      </c>
      <c r="AL395" s="69">
        <v>7.2690466734162387</v>
      </c>
      <c r="AM395" s="69">
        <v>5.4557783350663407E-2</v>
      </c>
      <c r="AN395" s="69">
        <v>0.17494826821611847</v>
      </c>
      <c r="AO395" s="69">
        <v>3.1775071556391372E-2</v>
      </c>
      <c r="AP395" s="69">
        <v>0.20381533223778275</v>
      </c>
      <c r="AQ395" s="69">
        <v>2.1576659377342522</v>
      </c>
      <c r="AR395" s="69">
        <v>8.5028730776550935E-3</v>
      </c>
      <c r="AS395" s="69">
        <v>1.3256965204630418E-4</v>
      </c>
      <c r="AT395" s="69">
        <v>0.63678659809123961</v>
      </c>
      <c r="AU395" s="69">
        <v>0.24513546196462693</v>
      </c>
      <c r="AV395" s="69">
        <v>4.3484023225341839E-2</v>
      </c>
      <c r="AW395" s="69">
        <v>6.104971593784818E-3</v>
      </c>
      <c r="AX395" s="69">
        <v>3.4838565135344376E-2</v>
      </c>
      <c r="AY395" s="69">
        <v>2.1978803791197423E-3</v>
      </c>
      <c r="AZ395" s="69">
        <v>2.5075399860439322E-2</v>
      </c>
      <c r="BA395" s="69">
        <v>4.583975599722425E-2</v>
      </c>
      <c r="BB395" s="69">
        <v>0.86036613430415254</v>
      </c>
      <c r="BC395" s="24">
        <v>73</v>
      </c>
      <c r="BD395" s="29">
        <v>29</v>
      </c>
      <c r="BE395" s="30">
        <f t="shared" si="104"/>
        <v>1.0269921144465655</v>
      </c>
      <c r="BF395" s="30">
        <v>0.91397849462365588</v>
      </c>
      <c r="BG395" s="30">
        <f t="shared" si="105"/>
        <v>1.0796437334987881</v>
      </c>
      <c r="BH395" s="31">
        <f t="shared" si="106"/>
        <v>20.722194239734804</v>
      </c>
      <c r="BI395" s="32">
        <f t="shared" si="107"/>
        <v>872.35213666702077</v>
      </c>
      <c r="BJ395" s="33">
        <f t="shared" si="108"/>
        <v>0.574507369699919</v>
      </c>
      <c r="BK395" s="33">
        <f t="shared" si="109"/>
        <v>0.59001453837325446</v>
      </c>
      <c r="BL395" s="15"/>
    </row>
    <row r="396" spans="1:64" x14ac:dyDescent="0.3">
      <c r="A396" s="14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</row>
    <row r="397" spans="1:64" x14ac:dyDescent="0.3">
      <c r="A397" s="14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</row>
    <row r="398" spans="1:64" x14ac:dyDescent="0.3">
      <c r="A398" s="14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</row>
    <row r="399" spans="1:64" x14ac:dyDescent="0.3">
      <c r="A399" s="14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</row>
    <row r="400" spans="1:64" x14ac:dyDescent="0.3">
      <c r="A400" s="14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</row>
    <row r="401" spans="1:64" x14ac:dyDescent="0.3">
      <c r="A401" s="14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</row>
    <row r="402" spans="1:64" x14ac:dyDescent="0.3">
      <c r="A402" s="14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</row>
    <row r="403" spans="1:64" x14ac:dyDescent="0.3">
      <c r="A403" s="34" t="s">
        <v>25</v>
      </c>
      <c r="B403" s="70">
        <v>40632</v>
      </c>
      <c r="C403" s="15">
        <v>48840</v>
      </c>
      <c r="D403" s="71">
        <v>0.04</v>
      </c>
      <c r="E403" s="72">
        <v>0.04</v>
      </c>
      <c r="F403" s="73">
        <v>20</v>
      </c>
      <c r="G403" s="74">
        <v>21</v>
      </c>
      <c r="H403" s="74">
        <v>452</v>
      </c>
      <c r="I403" s="74">
        <v>59</v>
      </c>
      <c r="J403" s="74">
        <v>715</v>
      </c>
      <c r="K403" s="74">
        <v>21</v>
      </c>
      <c r="L403" s="74">
        <v>460</v>
      </c>
      <c r="M403" s="74">
        <v>59</v>
      </c>
      <c r="N403" s="74">
        <v>720</v>
      </c>
      <c r="O403" s="75">
        <f>IF(R403&lt;&gt;"",IF(R403&lt;1,G403,K403),"")</f>
        <v>21</v>
      </c>
      <c r="P403" s="75">
        <f>IF(R403&lt;&gt;"",IF(R403&lt;1,J403,N403),"")</f>
        <v>720</v>
      </c>
      <c r="Q403" s="76" t="s">
        <v>17</v>
      </c>
      <c r="R403" s="75">
        <v>8</v>
      </c>
      <c r="S403" s="77">
        <v>20756.2</v>
      </c>
      <c r="T403" s="78">
        <v>1079.0733333333335</v>
      </c>
      <c r="U403" s="78">
        <v>23.684666666666672</v>
      </c>
      <c r="V403" s="78">
        <v>12.690999999999994</v>
      </c>
      <c r="W403" s="78">
        <v>10.844999999999997</v>
      </c>
      <c r="X403" s="78">
        <v>1.8459999999999999</v>
      </c>
      <c r="Y403" s="78">
        <v>349.97566666666665</v>
      </c>
      <c r="Z403" s="78">
        <v>0.29566666666666669</v>
      </c>
      <c r="AA403" s="78">
        <v>1.04E-2</v>
      </c>
      <c r="AB403" s="78">
        <v>99.109400000000008</v>
      </c>
      <c r="AC403" s="78">
        <v>18.979559999999999</v>
      </c>
      <c r="AD403" s="78">
        <v>1.9736933333333335</v>
      </c>
      <c r="AE403" s="78">
        <v>1.6866100000000002</v>
      </c>
      <c r="AF403" s="79">
        <v>95.773783333333327</v>
      </c>
      <c r="AG403" s="78">
        <v>6.3270000000000035E-2</v>
      </c>
      <c r="AH403" s="78">
        <v>3.0012833333333337</v>
      </c>
      <c r="AI403" s="78">
        <v>2.0803933333333338</v>
      </c>
      <c r="AJ403" s="77">
        <v>2995.2</v>
      </c>
      <c r="AK403" s="80">
        <v>18.467865846903074</v>
      </c>
      <c r="AL403" s="80">
        <v>6.332071259603933</v>
      </c>
      <c r="AM403" s="80">
        <v>8.603661343041389E-3</v>
      </c>
      <c r="AN403" s="80">
        <v>1.5391444107819906E-2</v>
      </c>
      <c r="AO403" s="80">
        <v>1.4797483476637839E-2</v>
      </c>
      <c r="AP403" s="80">
        <v>2.698658670652819E-2</v>
      </c>
      <c r="AQ403" s="80">
        <v>3.3794232147427281</v>
      </c>
      <c r="AR403" s="80">
        <v>1.1651056880677456E-2</v>
      </c>
      <c r="AS403" s="80">
        <v>0</v>
      </c>
      <c r="AT403" s="80">
        <v>0.52036537760205581</v>
      </c>
      <c r="AU403" s="80">
        <v>0.17439215143683581</v>
      </c>
      <c r="AV403" s="80">
        <v>1.9288970107709147E-3</v>
      </c>
      <c r="AW403" s="80">
        <v>3.4264035634043841E-3</v>
      </c>
      <c r="AX403" s="80">
        <v>2.905499047090385E-2</v>
      </c>
      <c r="AY403" s="80">
        <v>2.5021576895648029E-3</v>
      </c>
      <c r="AZ403" s="80">
        <v>1.8158465933483402E-3</v>
      </c>
      <c r="BA403" s="80">
        <v>2.05038824470464E-3</v>
      </c>
      <c r="BB403" s="80">
        <v>1.2972118642263706</v>
      </c>
      <c r="BC403" s="24">
        <v>50</v>
      </c>
      <c r="BD403" s="29">
        <v>44</v>
      </c>
      <c r="BE403" s="30">
        <f t="shared" ref="BE403:BE436" si="110">IF(BC403&lt;&gt;"",(459.67+BC403)/518.67,"")</f>
        <v>0.98264792642720811</v>
      </c>
      <c r="BF403" s="30">
        <v>0.92078399346672102</v>
      </c>
      <c r="BG403" s="30">
        <f t="shared" ref="BG403:BG436" si="111">IF(BF403&lt;&gt;"",1/(BF403*SQRT(BE403)),"")</f>
        <v>1.0955779121269034</v>
      </c>
      <c r="BH403" s="31">
        <f t="shared" ref="BH403:BH436" si="112">IF(BC403&lt;&gt;"",O403/SQRT(BE403),"")</f>
        <v>21.184602706724995</v>
      </c>
      <c r="BI403" s="32">
        <f t="shared" ref="BI403:BI436" si="113">IF(BC403&lt;&gt;"",P403*BG403,"")</f>
        <v>788.81609673137041</v>
      </c>
      <c r="BJ403" s="33">
        <f t="shared" ref="BJ403:BJ436" si="114">IF(BC403&lt;&gt;"",0.4054+0.009348*BH403-0.0000656*BH403^2+0.0000004007*BH403^3,"")</f>
        <v>0.57780282140384387</v>
      </c>
      <c r="BK403" s="33">
        <f t="shared" ref="BK403:BK436" si="115">IF(BC403&lt;&gt;"",BJ403*BE403,"")</f>
        <v>0.56777674433627767</v>
      </c>
      <c r="BL403" s="15"/>
    </row>
    <row r="404" spans="1:64" x14ac:dyDescent="0.3">
      <c r="A404" s="34" t="s">
        <v>25</v>
      </c>
      <c r="B404" s="70">
        <v>40632</v>
      </c>
      <c r="C404" s="15">
        <v>49200</v>
      </c>
      <c r="D404" s="71">
        <v>0.04</v>
      </c>
      <c r="E404" s="72">
        <v>0.04</v>
      </c>
      <c r="F404" s="73">
        <v>20</v>
      </c>
      <c r="G404" s="74">
        <v>21</v>
      </c>
      <c r="H404" s="74">
        <v>440</v>
      </c>
      <c r="I404" s="74">
        <v>58</v>
      </c>
      <c r="J404" s="74">
        <v>750</v>
      </c>
      <c r="K404" s="74">
        <v>21</v>
      </c>
      <c r="L404" s="74">
        <v>445</v>
      </c>
      <c r="M404" s="74">
        <v>58</v>
      </c>
      <c r="N404" s="74">
        <v>731</v>
      </c>
      <c r="O404" s="75">
        <f>IF(R404&lt;&gt;"",IF(R404&lt;1,G404,K404),"")</f>
        <v>21</v>
      </c>
      <c r="P404" s="75">
        <f>IF(R404&lt;&gt;"",IF(R404&lt;1,J404,N404),"")</f>
        <v>731</v>
      </c>
      <c r="Q404" s="76" t="s">
        <v>22</v>
      </c>
      <c r="R404" s="75">
        <v>8</v>
      </c>
      <c r="S404" s="77">
        <v>21371.5</v>
      </c>
      <c r="T404" s="78">
        <v>1053.0600000000002</v>
      </c>
      <c r="U404" s="78">
        <v>23.552666666666656</v>
      </c>
      <c r="V404" s="78">
        <v>13.353999999999997</v>
      </c>
      <c r="W404" s="78">
        <v>11.33033333333333</v>
      </c>
      <c r="X404" s="78">
        <v>2.0236666666666663</v>
      </c>
      <c r="Y404" s="78">
        <v>350.00899999999996</v>
      </c>
      <c r="Z404" s="78">
        <v>0.27133333333333326</v>
      </c>
      <c r="AA404" s="78">
        <v>1.0699999999999993E-2</v>
      </c>
      <c r="AB404" s="78">
        <v>94.182923333333335</v>
      </c>
      <c r="AC404" s="78">
        <v>18.493596666666665</v>
      </c>
      <c r="AD404" s="78">
        <v>2.0234299999999998</v>
      </c>
      <c r="AE404" s="78">
        <v>1.7167933333333338</v>
      </c>
      <c r="AF404" s="79">
        <v>95.938103333333345</v>
      </c>
      <c r="AG404" s="78">
        <v>5.6573333333333344E-2</v>
      </c>
      <c r="AH404" s="78">
        <v>3.054650000000001</v>
      </c>
      <c r="AI404" s="78">
        <v>2.1328033333333329</v>
      </c>
      <c r="AJ404" s="77">
        <v>3003.0333333333333</v>
      </c>
      <c r="AK404" s="80">
        <v>35.413566463365029</v>
      </c>
      <c r="AL404" s="80">
        <v>3.0358319884448242</v>
      </c>
      <c r="AM404" s="80">
        <v>6.3968382994944641E-3</v>
      </c>
      <c r="AN404" s="80">
        <v>2.4858218650634777E-2</v>
      </c>
      <c r="AO404" s="80">
        <v>9.2785749995882901E-3</v>
      </c>
      <c r="AP404" s="80">
        <v>2.0758601596203081E-2</v>
      </c>
      <c r="AQ404" s="80">
        <v>1.9926162839903598</v>
      </c>
      <c r="AR404" s="80">
        <v>6.2881022482985729E-3</v>
      </c>
      <c r="AS404" s="80">
        <v>7.0575160676046272E-18</v>
      </c>
      <c r="AT404" s="80">
        <v>0.36833540906909884</v>
      </c>
      <c r="AU404" s="80">
        <v>0.11663664321400004</v>
      </c>
      <c r="AV404" s="80">
        <v>3.2472959573286381E-3</v>
      </c>
      <c r="AW404" s="80">
        <v>2.8749732632439851E-3</v>
      </c>
      <c r="AX404" s="80">
        <v>1.9304287237479453E-2</v>
      </c>
      <c r="AY404" s="80">
        <v>1.313046820956126E-3</v>
      </c>
      <c r="AZ404" s="80">
        <v>3.1187696513097544E-3</v>
      </c>
      <c r="BA404" s="80">
        <v>3.418659077044322E-3</v>
      </c>
      <c r="BB404" s="80">
        <v>0.80871687784152713</v>
      </c>
      <c r="BC404" s="24">
        <v>50</v>
      </c>
      <c r="BD404" s="29">
        <v>44</v>
      </c>
      <c r="BE404" s="30">
        <f t="shared" si="110"/>
        <v>0.98264792642720811</v>
      </c>
      <c r="BF404" s="30">
        <v>0.92078399346672102</v>
      </c>
      <c r="BG404" s="30">
        <f t="shared" si="111"/>
        <v>1.0955779121269034</v>
      </c>
      <c r="BH404" s="31">
        <f t="shared" si="112"/>
        <v>21.184602706724995</v>
      </c>
      <c r="BI404" s="32">
        <f t="shared" si="113"/>
        <v>800.86745376476631</v>
      </c>
      <c r="BJ404" s="33">
        <f t="shared" si="114"/>
        <v>0.57780282140384387</v>
      </c>
      <c r="BK404" s="33">
        <f t="shared" si="115"/>
        <v>0.56777674433627767</v>
      </c>
      <c r="BL404" s="15"/>
    </row>
    <row r="405" spans="1:64" x14ac:dyDescent="0.3">
      <c r="A405" s="34" t="s">
        <v>25</v>
      </c>
      <c r="B405" s="70">
        <v>40632</v>
      </c>
      <c r="C405" s="15"/>
      <c r="D405" s="71">
        <v>0.04</v>
      </c>
      <c r="E405" s="72">
        <v>0.04</v>
      </c>
      <c r="F405" s="73">
        <v>20</v>
      </c>
      <c r="G405" s="74">
        <v>21</v>
      </c>
      <c r="H405" s="74">
        <v>440</v>
      </c>
      <c r="I405" s="74">
        <v>58</v>
      </c>
      <c r="J405" s="74">
        <v>750</v>
      </c>
      <c r="K405" s="74">
        <v>21</v>
      </c>
      <c r="L405" s="74">
        <v>445</v>
      </c>
      <c r="M405" s="74">
        <v>58</v>
      </c>
      <c r="N405" s="74">
        <v>731</v>
      </c>
      <c r="O405" s="75">
        <f>IF(R405&lt;&gt;"",IF(R405&lt;1,G405,K405),"")</f>
        <v>21</v>
      </c>
      <c r="P405" s="75">
        <f>IF(R405&lt;&gt;"",IF(R405&lt;1,J405,N405),"")</f>
        <v>731</v>
      </c>
      <c r="Q405" s="76" t="s">
        <v>17</v>
      </c>
      <c r="R405" s="75">
        <v>6</v>
      </c>
      <c r="S405" s="77">
        <v>23865.4</v>
      </c>
      <c r="T405" s="78">
        <v>1069.7766666666664</v>
      </c>
      <c r="U405" s="78">
        <v>23.050999999999995</v>
      </c>
      <c r="V405" s="78">
        <v>14.71133333333333</v>
      </c>
      <c r="W405" s="78">
        <v>11.635333333333334</v>
      </c>
      <c r="X405" s="78">
        <v>3.076000000000001</v>
      </c>
      <c r="Y405" s="78">
        <v>282.68166666666662</v>
      </c>
      <c r="Z405" s="78">
        <v>0.34666666666666662</v>
      </c>
      <c r="AA405" s="78">
        <v>1.1879999999999998E-2</v>
      </c>
      <c r="AB405" s="78">
        <v>86.298003333333341</v>
      </c>
      <c r="AC405" s="78">
        <v>13.504376666666667</v>
      </c>
      <c r="AD405" s="78">
        <v>2.0154166666666664</v>
      </c>
      <c r="AE405" s="78">
        <v>1.5940133333333331</v>
      </c>
      <c r="AF405" s="79">
        <v>96.622260000000011</v>
      </c>
      <c r="AG405" s="78">
        <v>6.5363333333333357E-2</v>
      </c>
      <c r="AH405" s="78">
        <v>3.2882033333333331</v>
      </c>
      <c r="AI405" s="78">
        <v>2.1243633333333336</v>
      </c>
      <c r="AJ405" s="77">
        <v>3024.8</v>
      </c>
      <c r="AK405" s="80">
        <v>26.503870895401324</v>
      </c>
      <c r="AL405" s="80">
        <v>2.3429547118689369</v>
      </c>
      <c r="AM405" s="80">
        <v>4.025778999364263E-3</v>
      </c>
      <c r="AN405" s="80">
        <v>1.1665845619713814E-2</v>
      </c>
      <c r="AO405" s="80">
        <v>3.0141429082351883E-2</v>
      </c>
      <c r="AP405" s="80">
        <v>2.9077779168624827E-2</v>
      </c>
      <c r="AQ405" s="80">
        <v>1.0297206964378718</v>
      </c>
      <c r="AR405" s="80">
        <v>1.4463588845748148E-2</v>
      </c>
      <c r="AS405" s="80">
        <v>4.0683810217249083E-5</v>
      </c>
      <c r="AT405" s="80">
        <v>0.22421019153576729</v>
      </c>
      <c r="AU405" s="80">
        <v>4.0382308206589113E-2</v>
      </c>
      <c r="AV405" s="80">
        <v>2.2548160462216782E-3</v>
      </c>
      <c r="AW405" s="80">
        <v>4.9425480887084414E-3</v>
      </c>
      <c r="AX405" s="80">
        <v>3.9374943897056251E-3</v>
      </c>
      <c r="AY405" s="80">
        <v>2.7387995524509917E-3</v>
      </c>
      <c r="AZ405" s="80">
        <v>2.2811798721704773E-3</v>
      </c>
      <c r="BA405" s="80">
        <v>2.3721782995924576E-3</v>
      </c>
      <c r="BB405" s="80">
        <v>0.40683810217248617</v>
      </c>
      <c r="BC405" s="24">
        <v>51</v>
      </c>
      <c r="BD405" s="29">
        <v>45</v>
      </c>
      <c r="BE405" s="30">
        <f t="shared" si="110"/>
        <v>0.9845759346019628</v>
      </c>
      <c r="BF405" s="30">
        <v>0.92078399346672102</v>
      </c>
      <c r="BG405" s="30">
        <f t="shared" si="111"/>
        <v>1.0945046996988232</v>
      </c>
      <c r="BH405" s="31">
        <f t="shared" si="112"/>
        <v>21.16385057339231</v>
      </c>
      <c r="BI405" s="32">
        <f t="shared" si="113"/>
        <v>800.08293547983976</v>
      </c>
      <c r="BJ405" s="33">
        <f t="shared" si="114"/>
        <v>0.57765529655308734</v>
      </c>
      <c r="BK405" s="33">
        <f t="shared" si="115"/>
        <v>0.56874550348152997</v>
      </c>
      <c r="BL405" s="15"/>
    </row>
    <row r="406" spans="1:64" x14ac:dyDescent="0.3">
      <c r="A406" s="34" t="s">
        <v>25</v>
      </c>
      <c r="B406" s="70">
        <v>40632</v>
      </c>
      <c r="C406" s="15"/>
      <c r="D406" s="71">
        <v>0.04</v>
      </c>
      <c r="E406" s="72">
        <v>0.04</v>
      </c>
      <c r="F406" s="73">
        <v>20</v>
      </c>
      <c r="G406" s="74">
        <v>21</v>
      </c>
      <c r="H406" s="74">
        <v>440</v>
      </c>
      <c r="I406" s="74">
        <v>58</v>
      </c>
      <c r="J406" s="74">
        <v>750</v>
      </c>
      <c r="K406" s="74">
        <v>21</v>
      </c>
      <c r="L406" s="74">
        <v>445</v>
      </c>
      <c r="M406" s="74">
        <v>58</v>
      </c>
      <c r="N406" s="74">
        <v>731</v>
      </c>
      <c r="O406" s="75">
        <v>21</v>
      </c>
      <c r="P406" s="75">
        <v>731</v>
      </c>
      <c r="Q406" s="76" t="s">
        <v>22</v>
      </c>
      <c r="R406" s="75">
        <v>6</v>
      </c>
      <c r="S406" s="77">
        <v>22671.333333333332</v>
      </c>
      <c r="T406" s="78">
        <v>1038.0999999999999</v>
      </c>
      <c r="U406" s="78">
        <v>23.419666666666664</v>
      </c>
      <c r="V406" s="78">
        <v>14.134333333333331</v>
      </c>
      <c r="W406" s="78">
        <v>11.598000000000001</v>
      </c>
      <c r="X406" s="78">
        <v>2.5363333333333329</v>
      </c>
      <c r="Y406" s="78">
        <v>288.18366666666668</v>
      </c>
      <c r="Z406" s="78">
        <v>0.35633333333333322</v>
      </c>
      <c r="AA406" s="78">
        <v>1.1299999999999998E-2</v>
      </c>
      <c r="AB406" s="78">
        <v>88.056993333333338</v>
      </c>
      <c r="AC406" s="78">
        <v>14.459909999999999</v>
      </c>
      <c r="AD406" s="78">
        <v>2.0337933333333331</v>
      </c>
      <c r="AE406" s="78">
        <v>1.6688366666666667</v>
      </c>
      <c r="AF406" s="79">
        <v>96.485383333333331</v>
      </c>
      <c r="AG406" s="78">
        <v>7.0563333333333311E-2</v>
      </c>
      <c r="AH406" s="78">
        <v>3.1771266666666662</v>
      </c>
      <c r="AI406" s="78">
        <v>2.1437266666666668</v>
      </c>
      <c r="AJ406" s="77">
        <v>3021.6333333333332</v>
      </c>
      <c r="AK406" s="80">
        <v>23.349419741760759</v>
      </c>
      <c r="AL406" s="80">
        <v>2.6212658169426577</v>
      </c>
      <c r="AM406" s="80">
        <v>1.2172137016162621E-2</v>
      </c>
      <c r="AN406" s="80">
        <v>2.0117471105438947E-2</v>
      </c>
      <c r="AO406" s="80">
        <v>2.8935123627009854E-2</v>
      </c>
      <c r="AP406" s="80">
        <v>1.8842968748696853E-2</v>
      </c>
      <c r="AQ406" s="80">
        <v>1.1854505424225874</v>
      </c>
      <c r="AR406" s="80">
        <v>1.0661996103898189E-2</v>
      </c>
      <c r="AS406" s="80">
        <v>1.7643790169011568E-18</v>
      </c>
      <c r="AT406" s="80">
        <v>0.18163224294755928</v>
      </c>
      <c r="AU406" s="80">
        <v>5.0076364787640174E-2</v>
      </c>
      <c r="AV406" s="80">
        <v>2.3268942351574663E-3</v>
      </c>
      <c r="AW406" s="80">
        <v>2.9417896656255978E-3</v>
      </c>
      <c r="AX406" s="80">
        <v>7.67292972564587E-3</v>
      </c>
      <c r="AY406" s="80">
        <v>2.0742233001416642E-3</v>
      </c>
      <c r="AZ406" s="80">
        <v>2.1696866662919497E-3</v>
      </c>
      <c r="BA406" s="80">
        <v>2.4494803577470269E-3</v>
      </c>
      <c r="BB406" s="80">
        <v>0.49013251785356088</v>
      </c>
      <c r="BC406" s="24">
        <v>52</v>
      </c>
      <c r="BD406" s="29">
        <v>45</v>
      </c>
      <c r="BE406" s="30">
        <f t="shared" si="110"/>
        <v>0.98650394277671749</v>
      </c>
      <c r="BF406" s="30">
        <v>0.92078399346672102</v>
      </c>
      <c r="BG406" s="30">
        <f t="shared" si="111"/>
        <v>1.0934346350148361</v>
      </c>
      <c r="BH406" s="31">
        <f t="shared" si="112"/>
        <v>21.143159306299534</v>
      </c>
      <c r="BI406" s="32">
        <f t="shared" si="113"/>
        <v>799.30071819584521</v>
      </c>
      <c r="BJ406" s="33">
        <f t="shared" si="114"/>
        <v>0.57750816995744636</v>
      </c>
      <c r="BK406" s="33">
        <f t="shared" si="115"/>
        <v>0.56971408664878753</v>
      </c>
      <c r="BL406" s="15"/>
    </row>
    <row r="407" spans="1:64" x14ac:dyDescent="0.3">
      <c r="A407" s="34" t="s">
        <v>25</v>
      </c>
      <c r="B407" s="70">
        <v>40632</v>
      </c>
      <c r="C407" s="15">
        <v>57120.000000000007</v>
      </c>
      <c r="D407" s="71">
        <v>0.04</v>
      </c>
      <c r="E407" s="72">
        <v>0.04</v>
      </c>
      <c r="F407" s="73">
        <v>20</v>
      </c>
      <c r="G407" s="74"/>
      <c r="H407" s="74"/>
      <c r="I407" s="74"/>
      <c r="J407" s="74"/>
      <c r="K407" s="74">
        <v>21</v>
      </c>
      <c r="L407" s="74">
        <v>455</v>
      </c>
      <c r="M407" s="74">
        <v>59</v>
      </c>
      <c r="N407" s="74">
        <v>765</v>
      </c>
      <c r="O407" s="75">
        <f t="shared" ref="O407:O436" si="116">IF(R407&lt;&gt;"",IF(R407&lt;1,G407,K407),"")</f>
        <v>21</v>
      </c>
      <c r="P407" s="75">
        <f t="shared" ref="P407:P436" si="117">IF(R407&lt;&gt;"",IF(R407&lt;1,J407,N407),"")</f>
        <v>765</v>
      </c>
      <c r="Q407" s="76" t="s">
        <v>17</v>
      </c>
      <c r="R407" s="75">
        <v>8</v>
      </c>
      <c r="S407" s="77">
        <v>20642.466666666667</v>
      </c>
      <c r="T407" s="78">
        <v>889.83133333333319</v>
      </c>
      <c r="U407" s="78">
        <v>24.101000000000003</v>
      </c>
      <c r="V407" s="78">
        <v>12.495666666666665</v>
      </c>
      <c r="W407" s="78">
        <v>11.304</v>
      </c>
      <c r="X407" s="78">
        <v>1.1916666666666667</v>
      </c>
      <c r="Y407" s="78">
        <v>269.37899999999996</v>
      </c>
      <c r="Z407" s="78">
        <v>0.14633333333333332</v>
      </c>
      <c r="AA407" s="78">
        <v>1.0263333333333327E-2</v>
      </c>
      <c r="AB407" s="78">
        <v>83.197150000000008</v>
      </c>
      <c r="AC407" s="78">
        <v>14.867673333333332</v>
      </c>
      <c r="AD407" s="78">
        <v>1.9778933333333331</v>
      </c>
      <c r="AE407" s="78">
        <v>1.7892699999999997</v>
      </c>
      <c r="AF407" s="79">
        <v>96.558766666666671</v>
      </c>
      <c r="AG407" s="78">
        <v>3.1876666666666664E-2</v>
      </c>
      <c r="AH407" s="78">
        <v>2.982183333333333</v>
      </c>
      <c r="AI407" s="78">
        <v>2.0847999999999995</v>
      </c>
      <c r="AJ407" s="77">
        <v>3032.3666666666668</v>
      </c>
      <c r="AK407" s="80">
        <v>88.589613049428223</v>
      </c>
      <c r="AL407" s="80">
        <v>6.1436183505279596</v>
      </c>
      <c r="AM407" s="80">
        <v>2.0736441353328139E-2</v>
      </c>
      <c r="AN407" s="80">
        <v>6.3554664677731132E-2</v>
      </c>
      <c r="AO407" s="80">
        <v>5.5311032758641944E-2</v>
      </c>
      <c r="AP407" s="80">
        <v>1.366680683976336E-2</v>
      </c>
      <c r="AQ407" s="80">
        <v>5.2110243549269457</v>
      </c>
      <c r="AR407" s="80">
        <v>6.1494789985837737E-3</v>
      </c>
      <c r="AS407" s="80">
        <v>4.9013251785355789E-5</v>
      </c>
      <c r="AT407" s="80">
        <v>0.42950165729619988</v>
      </c>
      <c r="AU407" s="80">
        <v>0.23860218938992761</v>
      </c>
      <c r="AV407" s="80">
        <v>1.269645438785919E-2</v>
      </c>
      <c r="AW407" s="80">
        <v>1.1764445265876044E-2</v>
      </c>
      <c r="AX407" s="80">
        <v>2.8283909564095242E-2</v>
      </c>
      <c r="AY407" s="80">
        <v>1.3624732413274523E-3</v>
      </c>
      <c r="AZ407" s="80">
        <v>7.9669612315090149E-3</v>
      </c>
      <c r="BA407" s="80">
        <v>1.3383932724442875E-2</v>
      </c>
      <c r="BB407" s="80">
        <v>1.2172137016162359</v>
      </c>
      <c r="BC407" s="24">
        <v>59</v>
      </c>
      <c r="BD407" s="29">
        <v>45</v>
      </c>
      <c r="BE407" s="30">
        <f t="shared" si="110"/>
        <v>1.0000000000000002</v>
      </c>
      <c r="BF407" s="30">
        <v>0.92078399346672102</v>
      </c>
      <c r="BG407" s="30">
        <f t="shared" si="111"/>
        <v>1.0860310421286032</v>
      </c>
      <c r="BH407" s="31">
        <f t="shared" si="112"/>
        <v>21</v>
      </c>
      <c r="BI407" s="32">
        <f t="shared" si="113"/>
        <v>830.81374722838143</v>
      </c>
      <c r="BJ407" s="33">
        <f t="shared" si="114"/>
        <v>0.57648928269999999</v>
      </c>
      <c r="BK407" s="33">
        <f t="shared" si="115"/>
        <v>0.57648928270000011</v>
      </c>
      <c r="BL407" s="15"/>
    </row>
    <row r="408" spans="1:64" x14ac:dyDescent="0.3">
      <c r="A408" s="34" t="s">
        <v>25</v>
      </c>
      <c r="B408" s="70">
        <v>40632</v>
      </c>
      <c r="C408" s="15"/>
      <c r="D408" s="71">
        <v>0.04</v>
      </c>
      <c r="E408" s="72">
        <v>0.04</v>
      </c>
      <c r="F408" s="73">
        <v>20</v>
      </c>
      <c r="G408" s="74"/>
      <c r="H408" s="74"/>
      <c r="I408" s="74"/>
      <c r="J408" s="74"/>
      <c r="K408" s="74">
        <v>21</v>
      </c>
      <c r="L408" s="74">
        <v>455</v>
      </c>
      <c r="M408" s="74">
        <v>59</v>
      </c>
      <c r="N408" s="74">
        <v>765</v>
      </c>
      <c r="O408" s="75">
        <f t="shared" si="116"/>
        <v>21</v>
      </c>
      <c r="P408" s="75">
        <f t="shared" si="117"/>
        <v>765</v>
      </c>
      <c r="Q408" s="76" t="s">
        <v>22</v>
      </c>
      <c r="R408" s="75">
        <v>8</v>
      </c>
      <c r="S408" s="77">
        <v>22515.533333333333</v>
      </c>
      <c r="T408" s="78">
        <v>901.57666666666648</v>
      </c>
      <c r="U408" s="78">
        <v>23.745666666666661</v>
      </c>
      <c r="V408" s="78">
        <v>14.001666666666665</v>
      </c>
      <c r="W408" s="78">
        <v>12.584000000000001</v>
      </c>
      <c r="X408" s="78">
        <v>1.4176666666666669</v>
      </c>
      <c r="Y408" s="78">
        <v>279.41699999999997</v>
      </c>
      <c r="Z408" s="78">
        <v>0.15133333333333335</v>
      </c>
      <c r="AA408" s="78">
        <v>1.1130000000000001E-2</v>
      </c>
      <c r="AB408" s="78">
        <v>77.461853333333323</v>
      </c>
      <c r="AC408" s="78">
        <v>14.197629999999998</v>
      </c>
      <c r="AD408" s="78">
        <v>2.0401599999999998</v>
      </c>
      <c r="AE408" s="78">
        <v>1.8336000000000001</v>
      </c>
      <c r="AF408" s="79">
        <v>96.7605066666667</v>
      </c>
      <c r="AG408" s="78">
        <v>3.0350000000000005E-2</v>
      </c>
      <c r="AH408" s="78">
        <v>3.1516866666666674</v>
      </c>
      <c r="AI408" s="78">
        <v>2.1504500000000002</v>
      </c>
      <c r="AJ408" s="77">
        <v>3039.3333333333335</v>
      </c>
      <c r="AK408" s="80">
        <v>104.75183590970767</v>
      </c>
      <c r="AL408" s="80">
        <v>5.4352821411971481</v>
      </c>
      <c r="AM408" s="80">
        <v>1.6543220995911219E-2</v>
      </c>
      <c r="AN408" s="80">
        <v>3.5436522493562717E-2</v>
      </c>
      <c r="AO408" s="80">
        <v>3.6065075283055276E-2</v>
      </c>
      <c r="AP408" s="80">
        <v>5.683207771559359E-3</v>
      </c>
      <c r="AQ408" s="80">
        <v>1.7329228846572642</v>
      </c>
      <c r="AR408" s="80">
        <v>7.7607915226136073E-3</v>
      </c>
      <c r="AS408" s="80">
        <v>5.9596343326843643E-5</v>
      </c>
      <c r="AT408" s="80">
        <v>0.14450494260329466</v>
      </c>
      <c r="AU408" s="80">
        <v>0.14220657909521045</v>
      </c>
      <c r="AV408" s="80">
        <v>5.1812393671118928E-3</v>
      </c>
      <c r="AW408" s="80">
        <v>4.2220276220530737E-3</v>
      </c>
      <c r="AX408" s="80">
        <v>1.201584968606758E-2</v>
      </c>
      <c r="AY408" s="80">
        <v>1.5650823488304658E-3</v>
      </c>
      <c r="AZ408" s="80">
        <v>1.0073034447896296E-2</v>
      </c>
      <c r="BA408" s="80">
        <v>5.4648563725329495E-3</v>
      </c>
      <c r="BB408" s="80">
        <v>0.47946330148538402</v>
      </c>
      <c r="BC408" s="24">
        <v>59</v>
      </c>
      <c r="BD408" s="29">
        <v>44</v>
      </c>
      <c r="BE408" s="30">
        <f t="shared" si="110"/>
        <v>1.0000000000000002</v>
      </c>
      <c r="BF408" s="30">
        <v>0.92078399346672102</v>
      </c>
      <c r="BG408" s="30">
        <f t="shared" si="111"/>
        <v>1.0860310421286032</v>
      </c>
      <c r="BH408" s="31">
        <f t="shared" si="112"/>
        <v>21</v>
      </c>
      <c r="BI408" s="32">
        <f t="shared" si="113"/>
        <v>830.81374722838143</v>
      </c>
      <c r="BJ408" s="33">
        <f t="shared" si="114"/>
        <v>0.57648928269999999</v>
      </c>
      <c r="BK408" s="33">
        <f t="shared" si="115"/>
        <v>0.57648928270000011</v>
      </c>
      <c r="BL408" s="15"/>
    </row>
    <row r="409" spans="1:64" x14ac:dyDescent="0.3">
      <c r="A409" s="34" t="s">
        <v>25</v>
      </c>
      <c r="B409" s="70">
        <v>40632</v>
      </c>
      <c r="C409" s="15">
        <v>55020.000000000007</v>
      </c>
      <c r="D409" s="71">
        <v>0.04</v>
      </c>
      <c r="E409" s="72">
        <v>0.04</v>
      </c>
      <c r="F409" s="73">
        <v>20</v>
      </c>
      <c r="G409" s="74">
        <v>21.5</v>
      </c>
      <c r="H409" s="74">
        <v>441</v>
      </c>
      <c r="I409" s="74">
        <v>59</v>
      </c>
      <c r="J409" s="74">
        <v>790</v>
      </c>
      <c r="K409" s="74">
        <v>21.5</v>
      </c>
      <c r="L409" s="74">
        <v>447</v>
      </c>
      <c r="M409" s="74">
        <v>59</v>
      </c>
      <c r="N409" s="74">
        <v>770</v>
      </c>
      <c r="O409" s="75">
        <f t="shared" si="116"/>
        <v>21.5</v>
      </c>
      <c r="P409" s="75">
        <f t="shared" si="117"/>
        <v>770</v>
      </c>
      <c r="Q409" s="76" t="s">
        <v>17</v>
      </c>
      <c r="R409" s="75">
        <v>8</v>
      </c>
      <c r="S409" s="77">
        <v>18799.966666666667</v>
      </c>
      <c r="T409" s="78">
        <v>816.15600000000006</v>
      </c>
      <c r="U409" s="78">
        <v>24.464000000000009</v>
      </c>
      <c r="V409" s="78">
        <v>11.621333333333334</v>
      </c>
      <c r="W409" s="78">
        <v>10.12066666666667</v>
      </c>
      <c r="X409" s="78">
        <v>1.500666666666667</v>
      </c>
      <c r="Y409" s="78">
        <v>285.755</v>
      </c>
      <c r="Z409" s="78">
        <v>0.14966666666666664</v>
      </c>
      <c r="AA409" s="78">
        <v>9.360000000000002E-3</v>
      </c>
      <c r="AB409" s="78">
        <v>83.70956666666666</v>
      </c>
      <c r="AC409" s="78">
        <v>17.271059999999999</v>
      </c>
      <c r="AD409" s="78">
        <v>2.014276666666666</v>
      </c>
      <c r="AE409" s="78">
        <v>1.7541733333333334</v>
      </c>
      <c r="AF409" s="79">
        <v>96.306403333333321</v>
      </c>
      <c r="AG409" s="78">
        <v>3.5700000000000003E-2</v>
      </c>
      <c r="AH409" s="78">
        <v>2.8065433333333329</v>
      </c>
      <c r="AI409" s="78">
        <v>2.1231633333333333</v>
      </c>
      <c r="AJ409" s="77">
        <v>3029.5666666666666</v>
      </c>
      <c r="AK409" s="80">
        <v>134.90749917388163</v>
      </c>
      <c r="AL409" s="80">
        <v>5.4491160941081391</v>
      </c>
      <c r="AM409" s="80">
        <v>2.954832395036712E-2</v>
      </c>
      <c r="AN409" s="80">
        <v>3.329422993742967E-2</v>
      </c>
      <c r="AO409" s="80">
        <v>3.1832897030168852E-2</v>
      </c>
      <c r="AP409" s="80">
        <v>5.832922809856751E-3</v>
      </c>
      <c r="AQ409" s="80">
        <v>2.8877634228271774</v>
      </c>
      <c r="AR409" s="80">
        <v>8.8991798666422373E-3</v>
      </c>
      <c r="AS409" s="80">
        <v>7.2397370880059457E-5</v>
      </c>
      <c r="AT409" s="80">
        <v>0.2552163657239358</v>
      </c>
      <c r="AU409" s="80">
        <v>0.18503470056680862</v>
      </c>
      <c r="AV409" s="80">
        <v>1.2196005093057535E-2</v>
      </c>
      <c r="AW409" s="80">
        <v>1.0498339222790495E-2</v>
      </c>
      <c r="AX409" s="80">
        <v>2.0277786101924555E-2</v>
      </c>
      <c r="AY409" s="80">
        <v>2.1310512218960915E-3</v>
      </c>
      <c r="AZ409" s="80">
        <v>1.2650464986229421E-2</v>
      </c>
      <c r="BA409" s="80">
        <v>1.2845299243056871E-2</v>
      </c>
      <c r="BB409" s="80">
        <v>0.67891055392436273</v>
      </c>
      <c r="BC409" s="24">
        <v>58</v>
      </c>
      <c r="BD409" s="29">
        <v>45</v>
      </c>
      <c r="BE409" s="30">
        <f t="shared" si="110"/>
        <v>0.99807199182524553</v>
      </c>
      <c r="BF409" s="30">
        <v>0.92078399346672102</v>
      </c>
      <c r="BG409" s="30">
        <f t="shared" si="111"/>
        <v>1.0870794968079467</v>
      </c>
      <c r="BH409" s="31">
        <f t="shared" si="112"/>
        <v>21.520756106162217</v>
      </c>
      <c r="BI409" s="32">
        <f t="shared" si="113"/>
        <v>837.05121254211895</v>
      </c>
      <c r="BJ409" s="33">
        <f t="shared" si="114"/>
        <v>0.58018770255576124</v>
      </c>
      <c r="BK409" s="33">
        <f t="shared" si="115"/>
        <v>0.57906909592234168</v>
      </c>
      <c r="BL409" s="15"/>
    </row>
    <row r="410" spans="1:64" x14ac:dyDescent="0.3">
      <c r="A410" s="34" t="s">
        <v>25</v>
      </c>
      <c r="B410" s="70">
        <v>40632</v>
      </c>
      <c r="C410" s="15">
        <v>53880</v>
      </c>
      <c r="D410" s="71">
        <v>7.0000000000000007E-2</v>
      </c>
      <c r="E410" s="72">
        <v>7.0000000000000007E-2</v>
      </c>
      <c r="F410" s="73">
        <v>25</v>
      </c>
      <c r="G410" s="74">
        <v>24.5</v>
      </c>
      <c r="H410" s="74">
        <v>434</v>
      </c>
      <c r="I410" s="74">
        <v>62</v>
      </c>
      <c r="J410" s="74">
        <v>800</v>
      </c>
      <c r="K410" s="74">
        <v>24.5</v>
      </c>
      <c r="L410" s="74">
        <v>437</v>
      </c>
      <c r="M410" s="74">
        <v>62</v>
      </c>
      <c r="N410" s="74">
        <v>810</v>
      </c>
      <c r="O410" s="75">
        <f t="shared" si="116"/>
        <v>24.5</v>
      </c>
      <c r="P410" s="75">
        <f t="shared" si="117"/>
        <v>810</v>
      </c>
      <c r="Q410" s="76" t="s">
        <v>22</v>
      </c>
      <c r="R410" s="75">
        <v>6</v>
      </c>
      <c r="S410" s="77">
        <v>22275.7</v>
      </c>
      <c r="T410" s="78">
        <v>627.57266666666669</v>
      </c>
      <c r="U410" s="78">
        <v>23.803333333333338</v>
      </c>
      <c r="V410" s="78">
        <v>15.295666666666659</v>
      </c>
      <c r="W410" s="78">
        <v>10.505666666666668</v>
      </c>
      <c r="X410" s="78">
        <v>4.79</v>
      </c>
      <c r="Y410" s="78">
        <v>137.99600000000001</v>
      </c>
      <c r="Z410" s="78">
        <v>0.16166666666666668</v>
      </c>
      <c r="AA410" s="78">
        <v>1.0813333333333331E-2</v>
      </c>
      <c r="AB410" s="78">
        <v>55.48613666666666</v>
      </c>
      <c r="AC410" s="78">
        <v>7.2127833333333351</v>
      </c>
      <c r="AD410" s="78">
        <v>2.2926966666666662</v>
      </c>
      <c r="AE410" s="78">
        <v>1.5747</v>
      </c>
      <c r="AF410" s="79">
        <v>97.975243333333353</v>
      </c>
      <c r="AG410" s="78">
        <v>3.3346666666666677E-2</v>
      </c>
      <c r="AH410" s="78">
        <v>3.1198733333333322</v>
      </c>
      <c r="AI410" s="78">
        <v>2.41662</v>
      </c>
      <c r="AJ410" s="77">
        <v>3094.4666666666667</v>
      </c>
      <c r="AK410" s="80">
        <v>46.75478953862671</v>
      </c>
      <c r="AL410" s="80">
        <v>3.0504877318721131</v>
      </c>
      <c r="AM410" s="80">
        <v>2.5097510981594844E-2</v>
      </c>
      <c r="AN410" s="80">
        <v>4.3603490316901118E-2</v>
      </c>
      <c r="AO410" s="80">
        <v>1.1943352886058146E-2</v>
      </c>
      <c r="AP410" s="80">
        <v>4.0598963805360384E-2</v>
      </c>
      <c r="AQ410" s="80">
        <v>1.4050882902671507</v>
      </c>
      <c r="AR410" s="80">
        <v>7.9147759387691811E-3</v>
      </c>
      <c r="AS410" s="80">
        <v>3.4574590364175838E-5</v>
      </c>
      <c r="AT410" s="80">
        <v>0.19695341385689411</v>
      </c>
      <c r="AU410" s="80">
        <v>7.030580533901748E-2</v>
      </c>
      <c r="AV410" s="80">
        <v>1.0721022961141987E-2</v>
      </c>
      <c r="AW410" s="80">
        <v>4.7498820312029599E-3</v>
      </c>
      <c r="AX410" s="80">
        <v>5.8436339268692575E-3</v>
      </c>
      <c r="AY410" s="80">
        <v>1.6119667433322547E-3</v>
      </c>
      <c r="AZ410" s="80">
        <v>4.3927003189329706E-3</v>
      </c>
      <c r="BA410" s="80">
        <v>1.1307989241666943E-2</v>
      </c>
      <c r="BB410" s="80">
        <v>0.50741626340492507</v>
      </c>
      <c r="BC410" s="24">
        <v>57</v>
      </c>
      <c r="BD410" s="29">
        <v>45</v>
      </c>
      <c r="BE410" s="30">
        <f t="shared" si="110"/>
        <v>0.99614398365049095</v>
      </c>
      <c r="BF410" s="30">
        <v>0.92078399346672102</v>
      </c>
      <c r="BG410" s="30">
        <f t="shared" si="111"/>
        <v>1.0881309938973944</v>
      </c>
      <c r="BH410" s="31">
        <f t="shared" si="112"/>
        <v>24.547373248406</v>
      </c>
      <c r="BI410" s="32">
        <f t="shared" si="113"/>
        <v>881.38610505688951</v>
      </c>
      <c r="BJ410" s="33">
        <f t="shared" si="114"/>
        <v>0.60126701442704722</v>
      </c>
      <c r="BK410" s="33">
        <f t="shared" si="115"/>
        <v>0.59894851898899604</v>
      </c>
      <c r="BL410" s="15"/>
    </row>
    <row r="411" spans="1:64" x14ac:dyDescent="0.3">
      <c r="A411" s="34" t="s">
        <v>25</v>
      </c>
      <c r="B411" s="70">
        <v>40632</v>
      </c>
      <c r="C411" s="15"/>
      <c r="D411" s="71">
        <v>7.0000000000000007E-2</v>
      </c>
      <c r="E411" s="72">
        <v>7.0000000000000007E-2</v>
      </c>
      <c r="F411" s="73">
        <v>25</v>
      </c>
      <c r="G411" s="74">
        <v>24.5</v>
      </c>
      <c r="H411" s="74">
        <v>434</v>
      </c>
      <c r="I411" s="74">
        <v>62</v>
      </c>
      <c r="J411" s="74">
        <v>800</v>
      </c>
      <c r="K411" s="74">
        <v>24.5</v>
      </c>
      <c r="L411" s="74">
        <v>437</v>
      </c>
      <c r="M411" s="74">
        <v>62</v>
      </c>
      <c r="N411" s="74">
        <v>810</v>
      </c>
      <c r="O411" s="75">
        <f t="shared" si="116"/>
        <v>24.5</v>
      </c>
      <c r="P411" s="75">
        <f t="shared" si="117"/>
        <v>810</v>
      </c>
      <c r="Q411" s="76" t="s">
        <v>17</v>
      </c>
      <c r="R411" s="75">
        <v>6</v>
      </c>
      <c r="S411" s="77">
        <v>23247.599999999999</v>
      </c>
      <c r="T411" s="78">
        <v>586.52600000000007</v>
      </c>
      <c r="U411" s="78">
        <v>23.634999999999994</v>
      </c>
      <c r="V411" s="78">
        <v>17.379999999999995</v>
      </c>
      <c r="W411" s="78">
        <v>11.444666666666667</v>
      </c>
      <c r="X411" s="78">
        <v>5.9353333333333351</v>
      </c>
      <c r="Y411" s="78">
        <v>99.747000000000014</v>
      </c>
      <c r="Z411" s="78">
        <v>0.1526666666666667</v>
      </c>
      <c r="AA411" s="78">
        <v>1.1219999999999992E-2</v>
      </c>
      <c r="AB411" s="78">
        <v>49.899779999999993</v>
      </c>
      <c r="AC411" s="78">
        <v>5.021373333333333</v>
      </c>
      <c r="AD411" s="78">
        <v>2.5090366666666672</v>
      </c>
      <c r="AE411" s="78">
        <v>1.6521899999999998</v>
      </c>
      <c r="AF411" s="79">
        <v>98.325616666666647</v>
      </c>
      <c r="AG411" s="78">
        <v>3.033000000000002E-2</v>
      </c>
      <c r="AH411" s="78">
        <v>3.2078800000000003</v>
      </c>
      <c r="AI411" s="78">
        <v>2.6446733333333325</v>
      </c>
      <c r="AJ411" s="77">
        <v>3107.4333333333334</v>
      </c>
      <c r="AK411" s="80">
        <v>17.966635745912708</v>
      </c>
      <c r="AL411" s="80">
        <v>1.9105236689216438</v>
      </c>
      <c r="AM411" s="80">
        <v>8.2000841038579464E-3</v>
      </c>
      <c r="AN411" s="80">
        <v>1.8003831009939637E-2</v>
      </c>
      <c r="AO411" s="80">
        <v>6.678495253466496E-2</v>
      </c>
      <c r="AP411" s="80">
        <v>5.0632777535105977E-2</v>
      </c>
      <c r="AQ411" s="80">
        <v>0.86135879023407858</v>
      </c>
      <c r="AR411" s="80">
        <v>8.6834497091060944E-3</v>
      </c>
      <c r="AS411" s="80">
        <v>4.0683810217248385E-5</v>
      </c>
      <c r="AT411" s="80">
        <v>0.17915589512662103</v>
      </c>
      <c r="AU411" s="80">
        <v>4.4266987258221507E-2</v>
      </c>
      <c r="AV411" s="80">
        <v>3.82203081361593E-3</v>
      </c>
      <c r="AW411" s="80">
        <v>1.014479142730141E-2</v>
      </c>
      <c r="AX411" s="80">
        <v>6.7740419011217152E-3</v>
      </c>
      <c r="AY411" s="80">
        <v>1.7298893725840722E-3</v>
      </c>
      <c r="AZ411" s="80">
        <v>1.5685266532860919E-3</v>
      </c>
      <c r="BA411" s="80">
        <v>4.0243168907010433E-3</v>
      </c>
      <c r="BB411" s="80">
        <v>0.50400693299373078</v>
      </c>
      <c r="BC411" s="24">
        <v>57</v>
      </c>
      <c r="BD411" s="29">
        <v>44</v>
      </c>
      <c r="BE411" s="30">
        <f t="shared" si="110"/>
        <v>0.99614398365049095</v>
      </c>
      <c r="BF411" s="30">
        <v>0.92078399346672102</v>
      </c>
      <c r="BG411" s="30">
        <f t="shared" si="111"/>
        <v>1.0881309938973944</v>
      </c>
      <c r="BH411" s="31">
        <f t="shared" si="112"/>
        <v>24.547373248406</v>
      </c>
      <c r="BI411" s="32">
        <f t="shared" si="113"/>
        <v>881.38610505688951</v>
      </c>
      <c r="BJ411" s="33">
        <f t="shared" si="114"/>
        <v>0.60126701442704722</v>
      </c>
      <c r="BK411" s="33">
        <f t="shared" si="115"/>
        <v>0.59894851898899604</v>
      </c>
      <c r="BL411" s="15"/>
    </row>
    <row r="412" spans="1:64" x14ac:dyDescent="0.3">
      <c r="A412" s="34" t="s">
        <v>25</v>
      </c>
      <c r="B412" s="70">
        <v>40632</v>
      </c>
      <c r="C412" s="15"/>
      <c r="D412" s="71">
        <v>7.0000000000000007E-2</v>
      </c>
      <c r="E412" s="72">
        <v>7.0000000000000007E-2</v>
      </c>
      <c r="F412" s="73">
        <v>25</v>
      </c>
      <c r="G412" s="74">
        <v>24.5</v>
      </c>
      <c r="H412" s="74">
        <v>434</v>
      </c>
      <c r="I412" s="74">
        <v>62</v>
      </c>
      <c r="J412" s="74">
        <v>800</v>
      </c>
      <c r="K412" s="74">
        <v>24.5</v>
      </c>
      <c r="L412" s="74">
        <v>437</v>
      </c>
      <c r="M412" s="74">
        <v>62</v>
      </c>
      <c r="N412" s="74">
        <v>810</v>
      </c>
      <c r="O412" s="75">
        <f t="shared" si="116"/>
        <v>24.5</v>
      </c>
      <c r="P412" s="75">
        <f t="shared" si="117"/>
        <v>810</v>
      </c>
      <c r="Q412" s="76" t="s">
        <v>17</v>
      </c>
      <c r="R412" s="75">
        <v>8</v>
      </c>
      <c r="S412" s="77">
        <v>18583.3</v>
      </c>
      <c r="T412" s="78">
        <v>625.15266666666662</v>
      </c>
      <c r="U412" s="78">
        <v>24.52300000000001</v>
      </c>
      <c r="V412" s="78">
        <v>13.111000000000002</v>
      </c>
      <c r="W412" s="78">
        <v>10.225666666666667</v>
      </c>
      <c r="X412" s="78">
        <v>2.8853333333333331</v>
      </c>
      <c r="Y412" s="78">
        <v>179.04433333333327</v>
      </c>
      <c r="Z412" s="78">
        <v>0.15233333333333332</v>
      </c>
      <c r="AA412" s="78">
        <v>9.0966666666666626E-3</v>
      </c>
      <c r="AB412" s="78">
        <v>65.862916666666678</v>
      </c>
      <c r="AC412" s="78">
        <v>11.113246666666667</v>
      </c>
      <c r="AD412" s="78">
        <v>2.3335166666666662</v>
      </c>
      <c r="AE412" s="78">
        <v>1.8199666666666665</v>
      </c>
      <c r="AF412" s="79">
        <v>97.341423333333339</v>
      </c>
      <c r="AG412" s="78">
        <v>3.7316666666666665E-2</v>
      </c>
      <c r="AH412" s="78">
        <v>2.7805033333333329</v>
      </c>
      <c r="AI412" s="78">
        <v>2.45966</v>
      </c>
      <c r="AJ412" s="77">
        <v>3075.9</v>
      </c>
      <c r="AK412" s="80">
        <v>204.10446108416261</v>
      </c>
      <c r="AL412" s="80">
        <v>4.0858561195733349</v>
      </c>
      <c r="AM412" s="80">
        <v>3.185635864638172E-2</v>
      </c>
      <c r="AN412" s="80">
        <v>0.12641884407724269</v>
      </c>
      <c r="AO412" s="80">
        <v>0.10698641013684626</v>
      </c>
      <c r="AP412" s="80">
        <v>2.4315928273789846E-2</v>
      </c>
      <c r="AQ412" s="80">
        <v>1.3922288836210372</v>
      </c>
      <c r="AR412" s="80">
        <v>8.5835983666257502E-3</v>
      </c>
      <c r="AS412" s="80">
        <v>1.0333518722845699E-4</v>
      </c>
      <c r="AT412" s="80">
        <v>0.48394570946684107</v>
      </c>
      <c r="AU412" s="80">
        <v>0.16045542883831113</v>
      </c>
      <c r="AV412" s="80">
        <v>1.6600188684705225E-2</v>
      </c>
      <c r="AW412" s="80">
        <v>1.246897759637294E-2</v>
      </c>
      <c r="AX412" s="80">
        <v>2.4953179374971511E-2</v>
      </c>
      <c r="AY412" s="80">
        <v>2.1032131958330898E-3</v>
      </c>
      <c r="AZ412" s="80">
        <v>1.8889798073679038E-2</v>
      </c>
      <c r="BA412" s="80">
        <v>1.7488924574101783E-2</v>
      </c>
      <c r="BB412" s="80">
        <v>0.75885576295203649</v>
      </c>
      <c r="BC412" s="24">
        <v>57</v>
      </c>
      <c r="BD412" s="29">
        <v>45</v>
      </c>
      <c r="BE412" s="30">
        <f t="shared" si="110"/>
        <v>0.99614398365049095</v>
      </c>
      <c r="BF412" s="30">
        <v>0.92078399346672102</v>
      </c>
      <c r="BG412" s="30">
        <f t="shared" si="111"/>
        <v>1.0881309938973944</v>
      </c>
      <c r="BH412" s="31">
        <f t="shared" si="112"/>
        <v>24.547373248406</v>
      </c>
      <c r="BI412" s="32">
        <f t="shared" si="113"/>
        <v>881.38610505688951</v>
      </c>
      <c r="BJ412" s="33">
        <f t="shared" si="114"/>
        <v>0.60126701442704722</v>
      </c>
      <c r="BK412" s="33">
        <f t="shared" si="115"/>
        <v>0.59894851898899604</v>
      </c>
      <c r="BL412" s="15"/>
    </row>
    <row r="413" spans="1:64" x14ac:dyDescent="0.3">
      <c r="A413" s="34" t="s">
        <v>25</v>
      </c>
      <c r="B413" s="70">
        <v>40632</v>
      </c>
      <c r="C413" s="15">
        <v>56700</v>
      </c>
      <c r="D413" s="71">
        <v>7.0000000000000007E-2</v>
      </c>
      <c r="E413" s="72">
        <v>7.0000000000000007E-2</v>
      </c>
      <c r="F413" s="73">
        <v>25</v>
      </c>
      <c r="G413" s="74"/>
      <c r="H413" s="74"/>
      <c r="I413" s="74"/>
      <c r="J413" s="74"/>
      <c r="K413" s="74">
        <v>24.5</v>
      </c>
      <c r="L413" s="74">
        <v>449</v>
      </c>
      <c r="M413" s="74">
        <v>62</v>
      </c>
      <c r="N413" s="74">
        <v>850</v>
      </c>
      <c r="O413" s="75">
        <f t="shared" si="116"/>
        <v>24.5</v>
      </c>
      <c r="P413" s="75">
        <f t="shared" si="117"/>
        <v>850</v>
      </c>
      <c r="Q413" s="76" t="s">
        <v>22</v>
      </c>
      <c r="R413" s="75">
        <v>8</v>
      </c>
      <c r="S413" s="77">
        <v>22318.2</v>
      </c>
      <c r="T413" s="78">
        <v>683.91200000000003</v>
      </c>
      <c r="U413" s="78">
        <v>23.825000000000006</v>
      </c>
      <c r="V413" s="78">
        <v>15.87433333333334</v>
      </c>
      <c r="W413" s="78">
        <v>13.84033333333333</v>
      </c>
      <c r="X413" s="78">
        <v>2.0339999999999998</v>
      </c>
      <c r="Y413" s="78">
        <v>202.58866666666663</v>
      </c>
      <c r="Z413" s="78">
        <v>0.15300000000000002</v>
      </c>
      <c r="AA413" s="78">
        <v>1.0896666666666669E-2</v>
      </c>
      <c r="AB413" s="78">
        <v>60.030520000000017</v>
      </c>
      <c r="AC413" s="78">
        <v>10.512673333333334</v>
      </c>
      <c r="AD413" s="78">
        <v>2.3622633333333325</v>
      </c>
      <c r="AE413" s="78">
        <v>2.05958</v>
      </c>
      <c r="AF413" s="79">
        <v>97.538513333333341</v>
      </c>
      <c r="AG413" s="78">
        <v>3.134E-2</v>
      </c>
      <c r="AH413" s="78">
        <v>3.1221666666666672</v>
      </c>
      <c r="AI413" s="78">
        <v>2.4899533333333337</v>
      </c>
      <c r="AJ413" s="77">
        <v>3077.9333333333334</v>
      </c>
      <c r="AK413" s="80">
        <v>65.922838907535407</v>
      </c>
      <c r="AL413" s="80">
        <v>0.93414316270082576</v>
      </c>
      <c r="AM413" s="80">
        <v>1.1670771035014404E-2</v>
      </c>
      <c r="AN413" s="80">
        <v>3.6453402786470364E-2</v>
      </c>
      <c r="AO413" s="80">
        <v>2.8825675017766433E-2</v>
      </c>
      <c r="AP413" s="80">
        <v>1.1919268665368753E-2</v>
      </c>
      <c r="AQ413" s="80">
        <v>1.5741001443327107</v>
      </c>
      <c r="AR413" s="80">
        <v>7.9437678890978466E-3</v>
      </c>
      <c r="AS413" s="80">
        <v>1.8257418583505431E-5</v>
      </c>
      <c r="AT413" s="80">
        <v>0.14536624709025084</v>
      </c>
      <c r="AU413" s="80">
        <v>8.5989590121103465E-2</v>
      </c>
      <c r="AV413" s="80">
        <v>6.2612372542511768E-3</v>
      </c>
      <c r="AW413" s="80">
        <v>5.19026941032195E-3</v>
      </c>
      <c r="AX413" s="80">
        <v>1.0173214774622439E-2</v>
      </c>
      <c r="AY413" s="80">
        <v>1.6539607634090212E-3</v>
      </c>
      <c r="AZ413" s="80">
        <v>6.0046725101392945E-3</v>
      </c>
      <c r="BA413" s="80">
        <v>6.591725917748174E-3</v>
      </c>
      <c r="BB413" s="80">
        <v>0.25370813170246237</v>
      </c>
      <c r="BC413" s="24">
        <v>59</v>
      </c>
      <c r="BD413" s="29">
        <v>45</v>
      </c>
      <c r="BE413" s="30">
        <f t="shared" si="110"/>
        <v>1.0000000000000002</v>
      </c>
      <c r="BF413" s="30">
        <v>0.92078399346672102</v>
      </c>
      <c r="BG413" s="30">
        <f t="shared" si="111"/>
        <v>1.0860310421286032</v>
      </c>
      <c r="BH413" s="31">
        <f t="shared" si="112"/>
        <v>24.5</v>
      </c>
      <c r="BI413" s="32">
        <f t="shared" si="113"/>
        <v>923.12638580931275</v>
      </c>
      <c r="BJ413" s="33">
        <f t="shared" si="114"/>
        <v>0.60094234428749993</v>
      </c>
      <c r="BK413" s="33">
        <f t="shared" si="115"/>
        <v>0.60094234428750004</v>
      </c>
      <c r="BL413" s="15"/>
    </row>
    <row r="414" spans="1:64" x14ac:dyDescent="0.3">
      <c r="A414" s="34" t="s">
        <v>25</v>
      </c>
      <c r="B414" s="70">
        <v>40632</v>
      </c>
      <c r="C414" s="15"/>
      <c r="D414" s="71">
        <v>7.0000000000000007E-2</v>
      </c>
      <c r="E414" s="72">
        <v>7.0000000000000007E-2</v>
      </c>
      <c r="F414" s="73">
        <v>25</v>
      </c>
      <c r="G414" s="74"/>
      <c r="H414" s="74"/>
      <c r="I414" s="74"/>
      <c r="J414" s="74"/>
      <c r="K414" s="74">
        <v>24.5</v>
      </c>
      <c r="L414" s="74">
        <v>449</v>
      </c>
      <c r="M414" s="74">
        <v>62</v>
      </c>
      <c r="N414" s="74">
        <v>850</v>
      </c>
      <c r="O414" s="75">
        <f t="shared" si="116"/>
        <v>24.5</v>
      </c>
      <c r="P414" s="75">
        <f t="shared" si="117"/>
        <v>850</v>
      </c>
      <c r="Q414" s="76" t="s">
        <v>17</v>
      </c>
      <c r="R414" s="75">
        <v>8</v>
      </c>
      <c r="S414" s="77">
        <v>20182.099999999999</v>
      </c>
      <c r="T414" s="78">
        <v>658.57733333333317</v>
      </c>
      <c r="U414" s="78">
        <v>24.232666666666674</v>
      </c>
      <c r="V414" s="78">
        <v>14.225666666666664</v>
      </c>
      <c r="W414" s="78">
        <v>12.592000000000004</v>
      </c>
      <c r="X414" s="78">
        <v>1.6336666666666664</v>
      </c>
      <c r="Y414" s="78">
        <v>197.62666666666667</v>
      </c>
      <c r="Z414" s="78">
        <v>0.14333333333333337</v>
      </c>
      <c r="AA414" s="78">
        <v>9.8899999999999995E-3</v>
      </c>
      <c r="AB414" s="78">
        <v>63.850903333333321</v>
      </c>
      <c r="AC414" s="78">
        <v>11.304589999999999</v>
      </c>
      <c r="AD414" s="78">
        <v>2.3335599999999994</v>
      </c>
      <c r="AE414" s="78">
        <v>2.0655800000000002</v>
      </c>
      <c r="AF414" s="79">
        <v>97.369566666666657</v>
      </c>
      <c r="AG414" s="78">
        <v>3.2359999999999993E-2</v>
      </c>
      <c r="AH414" s="78">
        <v>2.9269233333333338</v>
      </c>
      <c r="AI414" s="78">
        <v>2.4597099999999998</v>
      </c>
      <c r="AJ414" s="77">
        <v>3074.3666666666668</v>
      </c>
      <c r="AK414" s="80">
        <v>48.754380882118916</v>
      </c>
      <c r="AL414" s="80">
        <v>3.8714792088532697</v>
      </c>
      <c r="AM414" s="80">
        <v>1.6174337556830693E-2</v>
      </c>
      <c r="AN414" s="80">
        <v>3.8746152942144958E-2</v>
      </c>
      <c r="AO414" s="80">
        <v>3.5564414605148607E-2</v>
      </c>
      <c r="AP414" s="80">
        <v>1.8285727114116947E-2</v>
      </c>
      <c r="AQ414" s="80">
        <v>3.2254925668561651</v>
      </c>
      <c r="AR414" s="80">
        <v>7.58098043578903E-3</v>
      </c>
      <c r="AS414" s="80">
        <v>3.0512857662936824E-5</v>
      </c>
      <c r="AT414" s="80">
        <v>0.3934548815104652</v>
      </c>
      <c r="AU414" s="80">
        <v>0.18124978068953268</v>
      </c>
      <c r="AV414" s="80">
        <v>7.1441608662430019E-3</v>
      </c>
      <c r="AW414" s="80">
        <v>5.8953751598911685E-3</v>
      </c>
      <c r="AX414" s="80">
        <v>1.4413100681822085E-2</v>
      </c>
      <c r="AY414" s="80">
        <v>1.7343586710943037E-3</v>
      </c>
      <c r="AZ414" s="80">
        <v>4.4189781416173789E-3</v>
      </c>
      <c r="BA414" s="80">
        <v>7.5311926060196779E-3</v>
      </c>
      <c r="BB414" s="80">
        <v>0.49013251785356077</v>
      </c>
      <c r="BC414" s="24">
        <v>59</v>
      </c>
      <c r="BD414" s="29">
        <v>45</v>
      </c>
      <c r="BE414" s="30">
        <f t="shared" si="110"/>
        <v>1.0000000000000002</v>
      </c>
      <c r="BF414" s="30">
        <v>0.92078399346672102</v>
      </c>
      <c r="BG414" s="30">
        <f t="shared" si="111"/>
        <v>1.0860310421286032</v>
      </c>
      <c r="BH414" s="31">
        <f t="shared" si="112"/>
        <v>24.5</v>
      </c>
      <c r="BI414" s="32">
        <f t="shared" si="113"/>
        <v>923.12638580931275</v>
      </c>
      <c r="BJ414" s="33">
        <f t="shared" si="114"/>
        <v>0.60094234428749993</v>
      </c>
      <c r="BK414" s="33">
        <f t="shared" si="115"/>
        <v>0.60094234428750004</v>
      </c>
      <c r="BL414" s="15"/>
    </row>
    <row r="415" spans="1:64" x14ac:dyDescent="0.3">
      <c r="A415" s="34" t="s">
        <v>25</v>
      </c>
      <c r="B415" s="70">
        <v>40632</v>
      </c>
      <c r="C415" s="15">
        <v>50100.000000000007</v>
      </c>
      <c r="D415" s="71">
        <v>7.0000000000000007E-2</v>
      </c>
      <c r="E415" s="72">
        <v>7.0000000000000007E-2</v>
      </c>
      <c r="F415" s="73">
        <v>25</v>
      </c>
      <c r="G415" s="74">
        <v>25</v>
      </c>
      <c r="H415" s="74">
        <v>437</v>
      </c>
      <c r="I415" s="74">
        <v>62</v>
      </c>
      <c r="J415" s="74">
        <v>878</v>
      </c>
      <c r="K415" s="74">
        <v>25</v>
      </c>
      <c r="L415" s="74">
        <v>433</v>
      </c>
      <c r="M415" s="74">
        <v>62</v>
      </c>
      <c r="N415" s="74">
        <v>875</v>
      </c>
      <c r="O415" s="75">
        <f t="shared" si="116"/>
        <v>25</v>
      </c>
      <c r="P415" s="75">
        <f t="shared" si="117"/>
        <v>875</v>
      </c>
      <c r="Q415" s="76" t="s">
        <v>17</v>
      </c>
      <c r="R415" s="75">
        <v>6</v>
      </c>
      <c r="S415" s="77">
        <v>23371.166666666668</v>
      </c>
      <c r="T415" s="78">
        <v>625.78666666666686</v>
      </c>
      <c r="U415" s="78">
        <v>23.571999999999999</v>
      </c>
      <c r="V415" s="78">
        <v>17.757333333333335</v>
      </c>
      <c r="W415" s="78">
        <v>14.842333333333341</v>
      </c>
      <c r="X415" s="78">
        <v>2.9150000000000005</v>
      </c>
      <c r="Y415" s="78">
        <v>111.72433333333335</v>
      </c>
      <c r="Z415" s="78">
        <v>0.35666666666666658</v>
      </c>
      <c r="AA415" s="78">
        <v>1.1316666666666662E-2</v>
      </c>
      <c r="AB415" s="78">
        <v>52.848033333333341</v>
      </c>
      <c r="AC415" s="78">
        <v>5.5836700000000006</v>
      </c>
      <c r="AD415" s="78">
        <v>2.5450033333333337</v>
      </c>
      <c r="AE415" s="78">
        <v>2.1272033333333331</v>
      </c>
      <c r="AF415" s="79">
        <v>98.200130000000001</v>
      </c>
      <c r="AG415" s="78">
        <v>7.0353333333333309E-2</v>
      </c>
      <c r="AH415" s="78">
        <v>3.2213333333333338</v>
      </c>
      <c r="AI415" s="78">
        <v>2.6825699999999997</v>
      </c>
      <c r="AJ415" s="77">
        <v>3100.9333333333334</v>
      </c>
      <c r="AK415" s="80">
        <v>41.809158651000303</v>
      </c>
      <c r="AL415" s="80">
        <v>1.399540154264171</v>
      </c>
      <c r="AM415" s="80">
        <v>8.4690104457977224E-3</v>
      </c>
      <c r="AN415" s="80">
        <v>1.5742175578808599E-2</v>
      </c>
      <c r="AO415" s="80">
        <v>2.1283526628524726E-2</v>
      </c>
      <c r="AP415" s="80">
        <v>1.3326147488923931E-2</v>
      </c>
      <c r="AQ415" s="80">
        <v>0.85116829784818016</v>
      </c>
      <c r="AR415" s="80">
        <v>1.1841869998335192E-2</v>
      </c>
      <c r="AS415" s="80">
        <v>3.7904902178945586E-5</v>
      </c>
      <c r="AT415" s="80">
        <v>0.18780572010923183</v>
      </c>
      <c r="AU415" s="80">
        <v>4.1362027813292575E-2</v>
      </c>
      <c r="AV415" s="80">
        <v>3.5610424019527965E-3</v>
      </c>
      <c r="AW415" s="80">
        <v>1.6981700766399805E-3</v>
      </c>
      <c r="AX415" s="80">
        <v>5.2085572825420852E-3</v>
      </c>
      <c r="AY415" s="80">
        <v>2.382223437410336E-3</v>
      </c>
      <c r="AZ415" s="80">
        <v>3.6780179569917901E-3</v>
      </c>
      <c r="BA415" s="80">
        <v>3.7550104458278001E-3</v>
      </c>
      <c r="BB415" s="80">
        <v>0.25370813170246226</v>
      </c>
      <c r="BC415" s="24">
        <v>53</v>
      </c>
      <c r="BD415" s="29">
        <v>44</v>
      </c>
      <c r="BE415" s="30">
        <f t="shared" si="110"/>
        <v>0.98843195095147229</v>
      </c>
      <c r="BF415" s="30">
        <v>0.92078399346672102</v>
      </c>
      <c r="BG415" s="30">
        <f t="shared" si="111"/>
        <v>1.0923677027176872</v>
      </c>
      <c r="BH415" s="31">
        <f t="shared" si="112"/>
        <v>25.145867391061497</v>
      </c>
      <c r="BI415" s="32">
        <f t="shared" si="113"/>
        <v>955.82173987797637</v>
      </c>
      <c r="BJ415" s="33">
        <f t="shared" si="114"/>
        <v>0.60535489771217443</v>
      </c>
      <c r="BK415" s="33">
        <f t="shared" si="115"/>
        <v>0.59835212256367354</v>
      </c>
      <c r="BL415" s="15"/>
    </row>
    <row r="416" spans="1:64" x14ac:dyDescent="0.3">
      <c r="A416" s="34" t="s">
        <v>25</v>
      </c>
      <c r="B416" s="70">
        <v>40632</v>
      </c>
      <c r="C416" s="15"/>
      <c r="D416" s="71">
        <v>7.0000000000000007E-2</v>
      </c>
      <c r="E416" s="72">
        <v>7.0000000000000007E-2</v>
      </c>
      <c r="F416" s="73">
        <v>25</v>
      </c>
      <c r="G416" s="74">
        <v>25</v>
      </c>
      <c r="H416" s="74">
        <v>437</v>
      </c>
      <c r="I416" s="74">
        <v>62</v>
      </c>
      <c r="J416" s="74">
        <v>878</v>
      </c>
      <c r="K416" s="74">
        <v>25</v>
      </c>
      <c r="L416" s="74">
        <v>433</v>
      </c>
      <c r="M416" s="74">
        <v>62</v>
      </c>
      <c r="N416" s="74">
        <v>875</v>
      </c>
      <c r="O416" s="75">
        <f t="shared" si="116"/>
        <v>25</v>
      </c>
      <c r="P416" s="75">
        <f t="shared" si="117"/>
        <v>875</v>
      </c>
      <c r="Q416" s="76" t="s">
        <v>17</v>
      </c>
      <c r="R416" s="75">
        <v>8</v>
      </c>
      <c r="S416" s="77">
        <v>19817.7</v>
      </c>
      <c r="T416" s="78">
        <v>682.99333333333334</v>
      </c>
      <c r="U416" s="78">
        <v>24.287666666666663</v>
      </c>
      <c r="V416" s="78">
        <v>14.473999999999998</v>
      </c>
      <c r="W416" s="78">
        <v>12.236999999999995</v>
      </c>
      <c r="X416" s="78">
        <v>2.2370000000000001</v>
      </c>
      <c r="Y416" s="78">
        <v>205.5096666666667</v>
      </c>
      <c r="Z416" s="78">
        <v>0.32033333333333336</v>
      </c>
      <c r="AA416" s="78">
        <v>9.7399999999999969E-3</v>
      </c>
      <c r="AB416" s="78">
        <v>67.29770666666667</v>
      </c>
      <c r="AC416" s="78">
        <v>11.943199999999997</v>
      </c>
      <c r="AD416" s="78">
        <v>2.4122133333333333</v>
      </c>
      <c r="AE416" s="78">
        <v>2.0393733333333333</v>
      </c>
      <c r="AF416" s="79">
        <v>97.224726666666655</v>
      </c>
      <c r="AG416" s="78">
        <v>7.3483333333333317E-2</v>
      </c>
      <c r="AH416" s="78">
        <v>2.8952433333333332</v>
      </c>
      <c r="AI416" s="78">
        <v>2.542619999999999</v>
      </c>
      <c r="AJ416" s="77">
        <v>3067.9333333333334</v>
      </c>
      <c r="AK416" s="80">
        <v>141.41261466425331</v>
      </c>
      <c r="AL416" s="80">
        <v>2.2816166884159168</v>
      </c>
      <c r="AM416" s="80">
        <v>3.1037611591958669E-2</v>
      </c>
      <c r="AN416" s="80">
        <v>5.5992610349876341E-2</v>
      </c>
      <c r="AO416" s="80">
        <v>5.6210810102806444E-2</v>
      </c>
      <c r="AP416" s="80">
        <v>3.4755302249912259E-2</v>
      </c>
      <c r="AQ416" s="80">
        <v>2.0841428955726879</v>
      </c>
      <c r="AR416" s="80">
        <v>1.0661996103898204E-2</v>
      </c>
      <c r="AS416" s="80">
        <v>7.7013209793895949E-5</v>
      </c>
      <c r="AT416" s="80">
        <v>0.32979684753330707</v>
      </c>
      <c r="AU416" s="80">
        <v>0.11373544620820432</v>
      </c>
      <c r="AV416" s="80">
        <v>1.243007291385206E-2</v>
      </c>
      <c r="AW416" s="80">
        <v>5.6868228408302763E-3</v>
      </c>
      <c r="AX416" s="80">
        <v>1.6999126414335305E-2</v>
      </c>
      <c r="AY416" s="80">
        <v>2.6332205708433642E-3</v>
      </c>
      <c r="AZ416" s="80">
        <v>1.2902570803267597E-2</v>
      </c>
      <c r="BA416" s="80">
        <v>1.3111942437440724E-2</v>
      </c>
      <c r="BB416" s="80">
        <v>0.69149180728352078</v>
      </c>
      <c r="BC416" s="24">
        <v>53</v>
      </c>
      <c r="BD416" s="29">
        <v>44</v>
      </c>
      <c r="BE416" s="30">
        <f t="shared" si="110"/>
        <v>0.98843195095147229</v>
      </c>
      <c r="BF416" s="30">
        <v>0.92078399346672102</v>
      </c>
      <c r="BG416" s="30">
        <f t="shared" si="111"/>
        <v>1.0923677027176872</v>
      </c>
      <c r="BH416" s="31">
        <f t="shared" si="112"/>
        <v>25.145867391061497</v>
      </c>
      <c r="BI416" s="32">
        <f t="shared" si="113"/>
        <v>955.82173987797637</v>
      </c>
      <c r="BJ416" s="33">
        <f t="shared" si="114"/>
        <v>0.60535489771217443</v>
      </c>
      <c r="BK416" s="33">
        <f t="shared" si="115"/>
        <v>0.59835212256367354</v>
      </c>
      <c r="BL416" s="15"/>
    </row>
    <row r="417" spans="1:64" x14ac:dyDescent="0.3">
      <c r="A417" s="34" t="s">
        <v>25</v>
      </c>
      <c r="B417" s="70">
        <v>40632</v>
      </c>
      <c r="C417" s="15">
        <v>49860.000000000007</v>
      </c>
      <c r="D417" s="71">
        <v>7.0000000000000007E-2</v>
      </c>
      <c r="E417" s="72">
        <v>7.0000000000000007E-2</v>
      </c>
      <c r="F417" s="73">
        <v>25</v>
      </c>
      <c r="G417" s="74">
        <v>25</v>
      </c>
      <c r="H417" s="74">
        <v>441</v>
      </c>
      <c r="I417" s="74">
        <v>61</v>
      </c>
      <c r="J417" s="74">
        <v>873</v>
      </c>
      <c r="K417" s="74">
        <v>25</v>
      </c>
      <c r="L417" s="74">
        <v>443</v>
      </c>
      <c r="M417" s="74">
        <v>62</v>
      </c>
      <c r="N417" s="74">
        <v>880</v>
      </c>
      <c r="O417" s="75">
        <f t="shared" si="116"/>
        <v>25</v>
      </c>
      <c r="P417" s="75">
        <f t="shared" si="117"/>
        <v>880</v>
      </c>
      <c r="Q417" s="76" t="s">
        <v>22</v>
      </c>
      <c r="R417" s="75">
        <v>6</v>
      </c>
      <c r="S417" s="77">
        <v>22612.066666666666</v>
      </c>
      <c r="T417" s="78">
        <v>614.50199999999995</v>
      </c>
      <c r="U417" s="78">
        <v>23.685333333333343</v>
      </c>
      <c r="V417" s="78">
        <v>17.042666666666666</v>
      </c>
      <c r="W417" s="78">
        <v>14.017000000000001</v>
      </c>
      <c r="X417" s="78">
        <v>3.0256666666666674</v>
      </c>
      <c r="Y417" s="78">
        <v>130.85066666666665</v>
      </c>
      <c r="Z417" s="78">
        <v>0.36266666666666658</v>
      </c>
      <c r="AA417" s="78">
        <v>1.0996666666666672E-2</v>
      </c>
      <c r="AB417" s="78">
        <v>53.585653333333333</v>
      </c>
      <c r="AC417" s="78">
        <v>6.7476433333333334</v>
      </c>
      <c r="AD417" s="78">
        <v>2.5202799999999996</v>
      </c>
      <c r="AE417" s="78">
        <v>2.0728366666666664</v>
      </c>
      <c r="AF417" s="79">
        <v>98.066419999999979</v>
      </c>
      <c r="AG417" s="78">
        <v>7.3813333333333314E-2</v>
      </c>
      <c r="AH417" s="78">
        <v>3.1498333333333335</v>
      </c>
      <c r="AI417" s="78">
        <v>2.6565100000000004</v>
      </c>
      <c r="AJ417" s="77">
        <v>3098</v>
      </c>
      <c r="AK417" s="80">
        <v>22.680590719967668</v>
      </c>
      <c r="AL417" s="80">
        <v>1.4780168446583515</v>
      </c>
      <c r="AM417" s="80">
        <v>8.9955289021758332E-3</v>
      </c>
      <c r="AN417" s="80">
        <v>3.4233814029238405E-2</v>
      </c>
      <c r="AO417" s="80">
        <v>1.7449434335263612E-2</v>
      </c>
      <c r="AP417" s="80">
        <v>1.9596504497122611E-2</v>
      </c>
      <c r="AQ417" s="80">
        <v>1.3820298248526559</v>
      </c>
      <c r="AR417" s="80">
        <v>1.2576204496597132E-2</v>
      </c>
      <c r="AS417" s="80">
        <v>1.8257418583505427E-5</v>
      </c>
      <c r="AT417" s="80">
        <v>0.17004177931509529</v>
      </c>
      <c r="AU417" s="80">
        <v>7.2765412792415191E-2</v>
      </c>
      <c r="AV417" s="80">
        <v>3.9881202900960647E-3</v>
      </c>
      <c r="AW417" s="80">
        <v>1.6024729452411822E-3</v>
      </c>
      <c r="AX417" s="80">
        <v>9.5345976173169377E-3</v>
      </c>
      <c r="AY417" s="80">
        <v>2.5481207860362271E-3</v>
      </c>
      <c r="AZ417" s="80">
        <v>1.9971243694688568E-3</v>
      </c>
      <c r="BA417" s="80">
        <v>4.2039677481619849E-3</v>
      </c>
      <c r="BB417" s="80">
        <v>0.45485882614734202</v>
      </c>
      <c r="BC417" s="24">
        <v>53</v>
      </c>
      <c r="BD417" s="29">
        <v>45</v>
      </c>
      <c r="BE417" s="30">
        <f t="shared" si="110"/>
        <v>0.98843195095147229</v>
      </c>
      <c r="BF417" s="30">
        <v>0.92078399346672102</v>
      </c>
      <c r="BG417" s="30">
        <f t="shared" si="111"/>
        <v>1.0923677027176872</v>
      </c>
      <c r="BH417" s="31">
        <f t="shared" si="112"/>
        <v>25.145867391061497</v>
      </c>
      <c r="BI417" s="32">
        <f t="shared" si="113"/>
        <v>961.28357839156479</v>
      </c>
      <c r="BJ417" s="33">
        <f t="shared" si="114"/>
        <v>0.60535489771217443</v>
      </c>
      <c r="BK417" s="33">
        <f t="shared" si="115"/>
        <v>0.59835212256367354</v>
      </c>
      <c r="BL417" s="15"/>
    </row>
    <row r="418" spans="1:64" x14ac:dyDescent="0.3">
      <c r="A418" s="34" t="s">
        <v>25</v>
      </c>
      <c r="B418" s="70">
        <v>40632</v>
      </c>
      <c r="C418" s="15">
        <v>51600</v>
      </c>
      <c r="D418" s="71">
        <v>0.3</v>
      </c>
      <c r="E418" s="72">
        <v>0.3</v>
      </c>
      <c r="F418" s="73">
        <v>52.5</v>
      </c>
      <c r="G418" s="74">
        <v>52</v>
      </c>
      <c r="H418" s="74">
        <v>491</v>
      </c>
      <c r="I418" s="74">
        <v>81</v>
      </c>
      <c r="J418" s="74">
        <v>2160</v>
      </c>
      <c r="K418" s="74">
        <v>52</v>
      </c>
      <c r="L418" s="74">
        <v>477</v>
      </c>
      <c r="M418" s="74">
        <v>81</v>
      </c>
      <c r="N418" s="74">
        <v>2130</v>
      </c>
      <c r="O418" s="75">
        <f t="shared" si="116"/>
        <v>52</v>
      </c>
      <c r="P418" s="75">
        <f t="shared" si="117"/>
        <v>2130</v>
      </c>
      <c r="Q418" s="76" t="s">
        <v>17</v>
      </c>
      <c r="R418" s="75">
        <v>6</v>
      </c>
      <c r="S418" s="77">
        <v>25806.9</v>
      </c>
      <c r="T418" s="78">
        <v>87.836000000000013</v>
      </c>
      <c r="U418" s="78">
        <v>23.242666666666672</v>
      </c>
      <c r="V418" s="78">
        <v>41.452000000000012</v>
      </c>
      <c r="W418" s="78">
        <v>34.29433333333332</v>
      </c>
      <c r="X418" s="78">
        <v>7.1576666666666657</v>
      </c>
      <c r="Y418" s="78">
        <v>5.2756666666666661</v>
      </c>
      <c r="Z418" s="78">
        <v>0.38799999999999996</v>
      </c>
      <c r="AA418" s="78">
        <v>1.2199999999999994E-2</v>
      </c>
      <c r="AB418" s="78">
        <v>6.8995100000000003</v>
      </c>
      <c r="AC418" s="78">
        <v>0.24569999999999997</v>
      </c>
      <c r="AD418" s="78">
        <v>5.5361500000000001</v>
      </c>
      <c r="AE418" s="78">
        <v>4.5801966666666658</v>
      </c>
      <c r="AF418" s="79">
        <v>99.81334333333335</v>
      </c>
      <c r="AG418" s="78">
        <v>7.1333333333333346E-2</v>
      </c>
      <c r="AH418" s="78">
        <v>3.403350000000001</v>
      </c>
      <c r="AI418" s="78">
        <v>5.8354133333333342</v>
      </c>
      <c r="AJ418" s="77">
        <v>3185</v>
      </c>
      <c r="AK418" s="80">
        <v>15.006550294802807</v>
      </c>
      <c r="AL418" s="80">
        <v>0.37912421765654986</v>
      </c>
      <c r="AM418" s="80">
        <v>6.9149180728356168E-3</v>
      </c>
      <c r="AN418" s="80">
        <v>1.4239333576037112E-2</v>
      </c>
      <c r="AO418" s="80">
        <v>9.7143098618462115E-3</v>
      </c>
      <c r="AP418" s="80">
        <v>1.3565507307349301E-2</v>
      </c>
      <c r="AQ418" s="80">
        <v>4.360349031690107E-2</v>
      </c>
      <c r="AR418" s="80">
        <v>1.606023145794477E-2</v>
      </c>
      <c r="AS418" s="80">
        <v>7.0575160676046272E-18</v>
      </c>
      <c r="AT418" s="80">
        <v>2.9525726362638064E-2</v>
      </c>
      <c r="AU418" s="80">
        <v>1.9486511692220173E-3</v>
      </c>
      <c r="AV418" s="80">
        <v>3.0129318977848707E-3</v>
      </c>
      <c r="AW418" s="80">
        <v>2.193640232869561E-3</v>
      </c>
      <c r="AX418" s="80">
        <v>7.4726320587331196E-4</v>
      </c>
      <c r="AY418" s="80">
        <v>2.9376666008026275E-3</v>
      </c>
      <c r="AZ418" s="80">
        <v>1.3456827519759034E-3</v>
      </c>
      <c r="BA418" s="80">
        <v>3.159957805625461E-3</v>
      </c>
      <c r="BB418" s="80">
        <v>0</v>
      </c>
      <c r="BC418" s="24">
        <v>54</v>
      </c>
      <c r="BD418" s="29">
        <v>44</v>
      </c>
      <c r="BE418" s="30">
        <f t="shared" si="110"/>
        <v>0.99035995912622687</v>
      </c>
      <c r="BF418" s="30">
        <v>0.92078399346672102</v>
      </c>
      <c r="BG418" s="30">
        <f t="shared" si="111"/>
        <v>1.0913038875548127</v>
      </c>
      <c r="BH418" s="31">
        <f t="shared" si="112"/>
        <v>52.252467886760847</v>
      </c>
      <c r="BI418" s="32">
        <f t="shared" si="113"/>
        <v>2324.4772804917511</v>
      </c>
      <c r="BJ418" s="33">
        <f t="shared" si="114"/>
        <v>0.7719133093479057</v>
      </c>
      <c r="BK418" s="33">
        <f t="shared" si="115"/>
        <v>0.76447203349478243</v>
      </c>
      <c r="BL418" s="15"/>
    </row>
    <row r="419" spans="1:64" x14ac:dyDescent="0.3">
      <c r="A419" s="34" t="s">
        <v>25</v>
      </c>
      <c r="B419" s="70">
        <v>40632</v>
      </c>
      <c r="C419" s="15"/>
      <c r="D419" s="71">
        <v>0.3</v>
      </c>
      <c r="E419" s="72">
        <v>0.3</v>
      </c>
      <c r="F419" s="73">
        <v>52.5</v>
      </c>
      <c r="G419" s="74">
        <v>52</v>
      </c>
      <c r="H419" s="74">
        <v>491</v>
      </c>
      <c r="I419" s="74">
        <v>81</v>
      </c>
      <c r="J419" s="74">
        <v>2160</v>
      </c>
      <c r="K419" s="74">
        <v>52</v>
      </c>
      <c r="L419" s="74">
        <v>477</v>
      </c>
      <c r="M419" s="74">
        <v>81</v>
      </c>
      <c r="N419" s="74">
        <v>2130</v>
      </c>
      <c r="O419" s="75">
        <f t="shared" si="116"/>
        <v>52</v>
      </c>
      <c r="P419" s="75">
        <f t="shared" si="117"/>
        <v>2130</v>
      </c>
      <c r="Q419" s="76" t="s">
        <v>22</v>
      </c>
      <c r="R419" s="75">
        <v>6</v>
      </c>
      <c r="S419" s="77">
        <v>25409.599999999999</v>
      </c>
      <c r="T419" s="78">
        <v>79.191999999999979</v>
      </c>
      <c r="U419" s="78">
        <v>23.321666666666673</v>
      </c>
      <c r="V419" s="78">
        <v>41.179999999999978</v>
      </c>
      <c r="W419" s="78">
        <v>34.059333333333328</v>
      </c>
      <c r="X419" s="78">
        <v>7.1206666666666676</v>
      </c>
      <c r="Y419" s="78">
        <v>4.1450000000000005</v>
      </c>
      <c r="Z419" s="78">
        <v>0.32500000000000007</v>
      </c>
      <c r="AA419" s="78">
        <v>1.2000000000000005E-2</v>
      </c>
      <c r="AB419" s="78">
        <v>6.3209499999999998</v>
      </c>
      <c r="AC419" s="78">
        <v>0.19607666666666665</v>
      </c>
      <c r="AD419" s="78">
        <v>5.5866666666666678</v>
      </c>
      <c r="AE419" s="78">
        <v>4.6206433333333337</v>
      </c>
      <c r="AF419" s="79">
        <v>99.831893333333355</v>
      </c>
      <c r="AG419" s="78">
        <v>6.0696666666666683E-2</v>
      </c>
      <c r="AH419" s="78">
        <v>3.3669666666666669</v>
      </c>
      <c r="AI419" s="78">
        <v>5.8886633333333309</v>
      </c>
      <c r="AJ419" s="77">
        <v>3186.8666666666668</v>
      </c>
      <c r="AK419" s="80">
        <v>13.26285973318614</v>
      </c>
      <c r="AL419" s="80">
        <v>0.45798960988508836</v>
      </c>
      <c r="AM419" s="80">
        <v>7.9147759387687647E-3</v>
      </c>
      <c r="AN419" s="80">
        <v>5.8309518948452536E-2</v>
      </c>
      <c r="AO419" s="80">
        <v>3.1724387805112934E-2</v>
      </c>
      <c r="AP419" s="80">
        <v>2.9117281671784317E-2</v>
      </c>
      <c r="AQ419" s="80">
        <v>2.4600252311573964E-2</v>
      </c>
      <c r="AR419" s="80">
        <v>9.377154924749765E-3</v>
      </c>
      <c r="AS419" s="80">
        <v>5.2931370507034704E-18</v>
      </c>
      <c r="AT419" s="80">
        <v>3.5130130009477026E-2</v>
      </c>
      <c r="AU419" s="80">
        <v>1.0984890354116127E-3</v>
      </c>
      <c r="AV419" s="80">
        <v>5.9311180159849685E-3</v>
      </c>
      <c r="AW419" s="80">
        <v>3.0769088085434849E-3</v>
      </c>
      <c r="AX419" s="80">
        <v>8.7766670813881965E-4</v>
      </c>
      <c r="AY419" s="80">
        <v>1.7564626154690083E-3</v>
      </c>
      <c r="AZ419" s="80">
        <v>1.211249948103863E-3</v>
      </c>
      <c r="BA419" s="80">
        <v>6.2486127195994735E-3</v>
      </c>
      <c r="BB419" s="80">
        <v>0.34574590364176044</v>
      </c>
      <c r="BC419" s="24">
        <v>54</v>
      </c>
      <c r="BD419" s="29">
        <v>44</v>
      </c>
      <c r="BE419" s="30">
        <f t="shared" si="110"/>
        <v>0.99035995912622687</v>
      </c>
      <c r="BF419" s="30">
        <v>0.92078399346672102</v>
      </c>
      <c r="BG419" s="30">
        <f t="shared" si="111"/>
        <v>1.0913038875548127</v>
      </c>
      <c r="BH419" s="31">
        <f t="shared" si="112"/>
        <v>52.252467886760847</v>
      </c>
      <c r="BI419" s="32">
        <f t="shared" si="113"/>
        <v>2324.4772804917511</v>
      </c>
      <c r="BJ419" s="33">
        <f t="shared" si="114"/>
        <v>0.7719133093479057</v>
      </c>
      <c r="BK419" s="33">
        <f t="shared" si="115"/>
        <v>0.76447203349478243</v>
      </c>
      <c r="BL419" s="15"/>
    </row>
    <row r="420" spans="1:64" x14ac:dyDescent="0.3">
      <c r="A420" s="34" t="s">
        <v>25</v>
      </c>
      <c r="B420" s="70">
        <v>40632</v>
      </c>
      <c r="C420" s="15"/>
      <c r="D420" s="71">
        <v>0.3</v>
      </c>
      <c r="E420" s="72">
        <v>0.3</v>
      </c>
      <c r="F420" s="73">
        <v>52.5</v>
      </c>
      <c r="G420" s="74">
        <v>52</v>
      </c>
      <c r="H420" s="74">
        <v>491</v>
      </c>
      <c r="I420" s="74">
        <v>81</v>
      </c>
      <c r="J420" s="74">
        <v>2160</v>
      </c>
      <c r="K420" s="74">
        <v>52</v>
      </c>
      <c r="L420" s="74">
        <v>477</v>
      </c>
      <c r="M420" s="74">
        <v>81</v>
      </c>
      <c r="N420" s="74">
        <v>2130</v>
      </c>
      <c r="O420" s="75">
        <f t="shared" si="116"/>
        <v>52</v>
      </c>
      <c r="P420" s="75">
        <f t="shared" si="117"/>
        <v>2130</v>
      </c>
      <c r="Q420" s="76" t="s">
        <v>17</v>
      </c>
      <c r="R420" s="75">
        <v>6</v>
      </c>
      <c r="S420" s="77">
        <v>25893.4</v>
      </c>
      <c r="T420" s="78">
        <v>82.205333333333357</v>
      </c>
      <c r="U420" s="78">
        <v>23.238000000000007</v>
      </c>
      <c r="V420" s="78">
        <v>42.117999999999988</v>
      </c>
      <c r="W420" s="78">
        <v>34.777000000000008</v>
      </c>
      <c r="X420" s="78">
        <v>7.3409999999999984</v>
      </c>
      <c r="Y420" s="78">
        <v>4.5009999999999994</v>
      </c>
      <c r="Z420" s="78">
        <v>0.32000000000000006</v>
      </c>
      <c r="AA420" s="78">
        <v>1.2199999999999994E-2</v>
      </c>
      <c r="AB420" s="78">
        <v>6.4370900000000004</v>
      </c>
      <c r="AC420" s="78">
        <v>0.20897333333333326</v>
      </c>
      <c r="AD420" s="78">
        <v>5.6079766666666666</v>
      </c>
      <c r="AE420" s="78">
        <v>4.6305300000000011</v>
      </c>
      <c r="AF420" s="79">
        <v>99.827880000000007</v>
      </c>
      <c r="AG420" s="78">
        <v>5.8663333333333317E-2</v>
      </c>
      <c r="AH420" s="78">
        <v>3.410706666666667</v>
      </c>
      <c r="AI420" s="78">
        <v>5.9111266666666653</v>
      </c>
      <c r="AJ420" s="77">
        <v>3185.9666666666667</v>
      </c>
      <c r="AK420" s="80">
        <v>13.192474344741136</v>
      </c>
      <c r="AL420" s="80">
        <v>0.64047252670813604</v>
      </c>
      <c r="AM420" s="80">
        <v>4.0683810217240525E-3</v>
      </c>
      <c r="AN420" s="80">
        <v>2.0910317532507758E-2</v>
      </c>
      <c r="AO420" s="80">
        <v>7.1300723021917714E-2</v>
      </c>
      <c r="AP420" s="80">
        <v>5.7855348752819218E-2</v>
      </c>
      <c r="AQ420" s="80">
        <v>4.3418572221954742E-2</v>
      </c>
      <c r="AR420" s="80">
        <v>1.1447029429446788E-2</v>
      </c>
      <c r="AS420" s="80">
        <v>7.0575160676046272E-18</v>
      </c>
      <c r="AT420" s="80">
        <v>5.2375898313422022E-2</v>
      </c>
      <c r="AU420" s="80">
        <v>2.0304464148748606E-3</v>
      </c>
      <c r="AV420" s="80">
        <v>3.6230757873551766E-3</v>
      </c>
      <c r="AW420" s="80">
        <v>1.0447245140920268E-2</v>
      </c>
      <c r="AX420" s="80">
        <v>1.3150062278611402E-3</v>
      </c>
      <c r="AY420" s="80">
        <v>2.1029508550725975E-3</v>
      </c>
      <c r="AZ420" s="80">
        <v>1.1464888929288886E-3</v>
      </c>
      <c r="BA420" s="80">
        <v>3.8178287143288531E-3</v>
      </c>
      <c r="BB420" s="80">
        <v>0.1825741858350553</v>
      </c>
      <c r="BC420" s="24">
        <v>55</v>
      </c>
      <c r="BD420" s="29">
        <v>44</v>
      </c>
      <c r="BE420" s="30">
        <f t="shared" si="110"/>
        <v>0.99228796730098157</v>
      </c>
      <c r="BF420" s="30">
        <v>0.92078399346672102</v>
      </c>
      <c r="BG420" s="30">
        <f t="shared" si="111"/>
        <v>1.0902431743774235</v>
      </c>
      <c r="BH420" s="31">
        <f t="shared" si="112"/>
        <v>52.201680125560088</v>
      </c>
      <c r="BI420" s="32">
        <f t="shared" si="113"/>
        <v>2322.2179614239121</v>
      </c>
      <c r="BJ420" s="33">
        <f t="shared" si="114"/>
        <v>0.77162002338612701</v>
      </c>
      <c r="BK420" s="33">
        <f t="shared" si="115"/>
        <v>0.76566926453455586</v>
      </c>
      <c r="BL420" s="15"/>
    </row>
    <row r="421" spans="1:64" x14ac:dyDescent="0.3">
      <c r="A421" s="34" t="s">
        <v>25</v>
      </c>
      <c r="B421" s="70">
        <v>40632</v>
      </c>
      <c r="C421" s="15">
        <v>56280</v>
      </c>
      <c r="D421" s="71">
        <v>0.3</v>
      </c>
      <c r="E421" s="72">
        <v>0.3</v>
      </c>
      <c r="F421" s="73">
        <v>52.5</v>
      </c>
      <c r="G421" s="74">
        <v>52</v>
      </c>
      <c r="H421" s="74">
        <v>485</v>
      </c>
      <c r="I421" s="74">
        <v>81</v>
      </c>
      <c r="J421" s="74">
        <v>2170</v>
      </c>
      <c r="K421" s="74">
        <v>52</v>
      </c>
      <c r="L421" s="74">
        <v>466</v>
      </c>
      <c r="M421" s="74">
        <v>81</v>
      </c>
      <c r="N421" s="74">
        <v>2130</v>
      </c>
      <c r="O421" s="75">
        <f t="shared" si="116"/>
        <v>52</v>
      </c>
      <c r="P421" s="75">
        <f t="shared" si="117"/>
        <v>2130</v>
      </c>
      <c r="Q421" s="76" t="s">
        <v>17</v>
      </c>
      <c r="R421" s="75">
        <v>8</v>
      </c>
      <c r="S421" s="77">
        <v>23976.466666666667</v>
      </c>
      <c r="T421" s="78">
        <v>78.920666666666676</v>
      </c>
      <c r="U421" s="78">
        <v>23.609000000000012</v>
      </c>
      <c r="V421" s="78">
        <v>39.71166666666668</v>
      </c>
      <c r="W421" s="78">
        <v>32.309000000000005</v>
      </c>
      <c r="X421" s="78">
        <v>7.402666666666665</v>
      </c>
      <c r="Y421" s="78">
        <v>4.3953333333333342</v>
      </c>
      <c r="Z421" s="78">
        <v>0.215</v>
      </c>
      <c r="AA421" s="78">
        <v>1.1320000000000007E-2</v>
      </c>
      <c r="AB421" s="78">
        <v>6.6797500000000012</v>
      </c>
      <c r="AC421" s="78">
        <v>0.22020333333333336</v>
      </c>
      <c r="AD421" s="78">
        <v>5.705096666666666</v>
      </c>
      <c r="AE421" s="78">
        <v>4.6416033333333333</v>
      </c>
      <c r="AF421" s="79">
        <v>99.821056666666692</v>
      </c>
      <c r="AG421" s="78">
        <v>4.2519999999999995E-2</v>
      </c>
      <c r="AH421" s="78">
        <v>3.2378499999999999</v>
      </c>
      <c r="AI421" s="78">
        <v>6.0134900000000009</v>
      </c>
      <c r="AJ421" s="77">
        <v>3188.2</v>
      </c>
      <c r="AK421" s="80">
        <v>101.37017630297237</v>
      </c>
      <c r="AL421" s="80">
        <v>0.31816210716318444</v>
      </c>
      <c r="AM421" s="80">
        <v>1.4936647825930531E-2</v>
      </c>
      <c r="AN421" s="80">
        <v>0.19206829484601903</v>
      </c>
      <c r="AO421" s="80">
        <v>0.15309113805744695</v>
      </c>
      <c r="AP421" s="80">
        <v>4.242098808237578E-2</v>
      </c>
      <c r="AQ421" s="80">
        <v>5.1844151955201499E-2</v>
      </c>
      <c r="AR421" s="80">
        <v>8.6103386132301892E-3</v>
      </c>
      <c r="AS421" s="80">
        <v>5.5086139441975139E-5</v>
      </c>
      <c r="AT421" s="80">
        <v>4.8180756997245187E-2</v>
      </c>
      <c r="AU421" s="80">
        <v>3.1407755832545286E-3</v>
      </c>
      <c r="AV421" s="80">
        <v>2.021964704036109E-2</v>
      </c>
      <c r="AW421" s="80">
        <v>1.4607095189840357E-2</v>
      </c>
      <c r="AX421" s="80">
        <v>1.311930226628173E-3</v>
      </c>
      <c r="AY421" s="80">
        <v>1.6926616461289191E-3</v>
      </c>
      <c r="AZ421" s="80">
        <v>9.1309156545033663E-3</v>
      </c>
      <c r="BA421" s="80">
        <v>2.1315404013901921E-2</v>
      </c>
      <c r="BB421" s="80">
        <v>0.40683810217248617</v>
      </c>
      <c r="BC421" s="24">
        <v>58</v>
      </c>
      <c r="BD421" s="29">
        <v>44</v>
      </c>
      <c r="BE421" s="30">
        <f t="shared" si="110"/>
        <v>0.99807199182524553</v>
      </c>
      <c r="BF421" s="30">
        <v>0.92078399346672102</v>
      </c>
      <c r="BG421" s="30">
        <f t="shared" si="111"/>
        <v>1.0870794968079467</v>
      </c>
      <c r="BH421" s="31">
        <f t="shared" si="112"/>
        <v>52.050200814903967</v>
      </c>
      <c r="BI421" s="32">
        <f t="shared" si="113"/>
        <v>2315.4793282009264</v>
      </c>
      <c r="BJ421" s="33">
        <f t="shared" si="114"/>
        <v>0.77074518170412998</v>
      </c>
      <c r="BK421" s="33">
        <f t="shared" si="115"/>
        <v>0.76925917869315175</v>
      </c>
      <c r="BL421" s="15"/>
    </row>
    <row r="422" spans="1:64" x14ac:dyDescent="0.3">
      <c r="A422" s="34" t="s">
        <v>25</v>
      </c>
      <c r="B422" s="70">
        <v>40632</v>
      </c>
      <c r="C422" s="15"/>
      <c r="D422" s="71">
        <v>0.3</v>
      </c>
      <c r="E422" s="72">
        <v>0.3</v>
      </c>
      <c r="F422" s="73">
        <v>52.5</v>
      </c>
      <c r="G422" s="74">
        <v>52</v>
      </c>
      <c r="H422" s="74">
        <v>485</v>
      </c>
      <c r="I422" s="74">
        <v>81</v>
      </c>
      <c r="J422" s="74">
        <v>2170</v>
      </c>
      <c r="K422" s="74">
        <v>52</v>
      </c>
      <c r="L422" s="74">
        <v>466</v>
      </c>
      <c r="M422" s="74">
        <v>81</v>
      </c>
      <c r="N422" s="74">
        <v>2130</v>
      </c>
      <c r="O422" s="75">
        <f t="shared" si="116"/>
        <v>52</v>
      </c>
      <c r="P422" s="75">
        <f t="shared" si="117"/>
        <v>2130</v>
      </c>
      <c r="Q422" s="76" t="s">
        <v>22</v>
      </c>
      <c r="R422" s="75">
        <v>8</v>
      </c>
      <c r="S422" s="77">
        <v>25589.3</v>
      </c>
      <c r="T422" s="78">
        <v>69.994</v>
      </c>
      <c r="U422" s="78">
        <v>23.290999999999993</v>
      </c>
      <c r="V422" s="78">
        <v>43.050666666666643</v>
      </c>
      <c r="W422" s="78">
        <v>35.779333333333327</v>
      </c>
      <c r="X422" s="78">
        <v>7.2713333333333354</v>
      </c>
      <c r="Y422" s="78">
        <v>2.4400000000000004</v>
      </c>
      <c r="Z422" s="78">
        <v>0.23966666666666675</v>
      </c>
      <c r="AA422" s="78">
        <v>1.2073333333333335E-2</v>
      </c>
      <c r="AB422" s="78">
        <v>5.5498266666666662</v>
      </c>
      <c r="AC422" s="78">
        <v>0.11467666666666664</v>
      </c>
      <c r="AD422" s="78">
        <v>5.8024766666666663</v>
      </c>
      <c r="AE422" s="78">
        <v>4.8224166666666664</v>
      </c>
      <c r="AF422" s="79">
        <v>99.858156666666645</v>
      </c>
      <c r="AG422" s="78">
        <v>4.4466666666666654E-2</v>
      </c>
      <c r="AH422" s="78">
        <v>3.3824866666666664</v>
      </c>
      <c r="AI422" s="78">
        <v>6.116136666666665</v>
      </c>
      <c r="AJ422" s="77">
        <v>3188</v>
      </c>
      <c r="AK422" s="80">
        <v>54.089421490852267</v>
      </c>
      <c r="AL422" s="80">
        <v>0.3806763490910996</v>
      </c>
      <c r="AM422" s="80">
        <v>5.4772255750515997E-3</v>
      </c>
      <c r="AN422" s="80">
        <v>0.17719915414551185</v>
      </c>
      <c r="AO422" s="80">
        <v>0.22078126690501254</v>
      </c>
      <c r="AP422" s="80">
        <v>4.4157502844604533E-2</v>
      </c>
      <c r="AQ422" s="80">
        <v>2.3925170701657481E-2</v>
      </c>
      <c r="AR422" s="80">
        <v>9.2785749995884861E-3</v>
      </c>
      <c r="AS422" s="80">
        <v>4.497764451088009E-5</v>
      </c>
      <c r="AT422" s="80">
        <v>3.7932507515807345E-2</v>
      </c>
      <c r="AU422" s="80">
        <v>1.0928240333265425E-3</v>
      </c>
      <c r="AV422" s="80">
        <v>1.7441996155401897E-2</v>
      </c>
      <c r="AW422" s="80">
        <v>2.3575456017578537E-2</v>
      </c>
      <c r="AX422" s="80">
        <v>8.5487782282297749E-4</v>
      </c>
      <c r="AY422" s="80">
        <v>1.7183258358532938E-3</v>
      </c>
      <c r="AZ422" s="80">
        <v>4.853348174790992E-3</v>
      </c>
      <c r="BA422" s="80">
        <v>1.8373715921979724E-2</v>
      </c>
      <c r="BB422" s="80">
        <v>0</v>
      </c>
      <c r="BC422" s="24">
        <v>58</v>
      </c>
      <c r="BD422" s="29">
        <v>44</v>
      </c>
      <c r="BE422" s="30">
        <f t="shared" si="110"/>
        <v>0.99807199182524553</v>
      </c>
      <c r="BF422" s="30">
        <v>0.92078399346672102</v>
      </c>
      <c r="BG422" s="30">
        <f t="shared" si="111"/>
        <v>1.0870794968079467</v>
      </c>
      <c r="BH422" s="31">
        <f t="shared" si="112"/>
        <v>52.050200814903967</v>
      </c>
      <c r="BI422" s="32">
        <f t="shared" si="113"/>
        <v>2315.4793282009264</v>
      </c>
      <c r="BJ422" s="33">
        <f t="shared" si="114"/>
        <v>0.77074518170412998</v>
      </c>
      <c r="BK422" s="33">
        <f t="shared" si="115"/>
        <v>0.76925917869315175</v>
      </c>
      <c r="BL422" s="15"/>
    </row>
    <row r="423" spans="1:64" x14ac:dyDescent="0.3">
      <c r="A423" s="34" t="s">
        <v>25</v>
      </c>
      <c r="B423" s="70">
        <v>40632</v>
      </c>
      <c r="C423" s="15">
        <v>51180</v>
      </c>
      <c r="D423" s="71">
        <v>0.3</v>
      </c>
      <c r="E423" s="72">
        <v>0.3</v>
      </c>
      <c r="F423" s="73">
        <v>52.5</v>
      </c>
      <c r="G423" s="74">
        <v>52.5</v>
      </c>
      <c r="H423" s="74">
        <v>496</v>
      </c>
      <c r="I423" s="74">
        <v>81</v>
      </c>
      <c r="J423" s="74">
        <v>2325</v>
      </c>
      <c r="K423" s="74">
        <v>52.5</v>
      </c>
      <c r="L423" s="74">
        <v>478</v>
      </c>
      <c r="M423" s="74">
        <v>81</v>
      </c>
      <c r="N423" s="74">
        <v>2380</v>
      </c>
      <c r="O423" s="75">
        <f t="shared" si="116"/>
        <v>52.5</v>
      </c>
      <c r="P423" s="75">
        <f t="shared" si="117"/>
        <v>2380</v>
      </c>
      <c r="Q423" s="76" t="s">
        <v>17</v>
      </c>
      <c r="R423" s="75">
        <v>8</v>
      </c>
      <c r="S423" s="77">
        <v>27153.1</v>
      </c>
      <c r="T423" s="78">
        <v>69.23</v>
      </c>
      <c r="U423" s="78">
        <v>22.992333333333342</v>
      </c>
      <c r="V423" s="78">
        <v>45.165999999999983</v>
      </c>
      <c r="W423" s="78">
        <v>39.543333333333329</v>
      </c>
      <c r="X423" s="78">
        <v>5.6226666666666665</v>
      </c>
      <c r="Y423" s="78">
        <v>6.2023333333333337</v>
      </c>
      <c r="Z423" s="78">
        <v>0.36999999999999983</v>
      </c>
      <c r="AA423" s="78">
        <v>1.2799999999999995E-2</v>
      </c>
      <c r="AB423" s="78">
        <v>5.1693933333333328</v>
      </c>
      <c r="AC423" s="78">
        <v>0.27493000000000001</v>
      </c>
      <c r="AD423" s="78">
        <v>5.7414299999999994</v>
      </c>
      <c r="AE423" s="78">
        <v>5.0266733333333331</v>
      </c>
      <c r="AF423" s="79">
        <v>99.851069999999979</v>
      </c>
      <c r="AG423" s="78">
        <v>6.4756666666666643E-2</v>
      </c>
      <c r="AH423" s="78">
        <v>3.5224500000000005</v>
      </c>
      <c r="AI423" s="78">
        <v>6.0517933333333325</v>
      </c>
      <c r="AJ423" s="77">
        <v>3185.9666666666667</v>
      </c>
      <c r="AK423" s="80">
        <v>36.937365438584678</v>
      </c>
      <c r="AL423" s="80">
        <v>0.34259657586454162</v>
      </c>
      <c r="AM423" s="80">
        <v>6.7891055392437982E-3</v>
      </c>
      <c r="AN423" s="80">
        <v>4.6431261763660359E-2</v>
      </c>
      <c r="AO423" s="80">
        <v>0.12567976089589963</v>
      </c>
      <c r="AP423" s="80">
        <v>8.16186816568195E-2</v>
      </c>
      <c r="AQ423" s="80">
        <v>0.16100296277704421</v>
      </c>
      <c r="AR423" s="80">
        <v>9.4686415294799944E-3</v>
      </c>
      <c r="AS423" s="80">
        <v>5.2931370507034704E-18</v>
      </c>
      <c r="AT423" s="80">
        <v>2.8473229209367724E-2</v>
      </c>
      <c r="AU423" s="80">
        <v>6.8516874337388725E-3</v>
      </c>
      <c r="AV423" s="80">
        <v>4.4853131978446429E-3</v>
      </c>
      <c r="AW423" s="80">
        <v>1.1462500579726484E-2</v>
      </c>
      <c r="AX423" s="80">
        <v>5.3765134196421475E-4</v>
      </c>
      <c r="AY423" s="80">
        <v>1.6701607053242501E-3</v>
      </c>
      <c r="AZ423" s="80">
        <v>3.2983538213834326E-3</v>
      </c>
      <c r="BA423" s="80">
        <v>4.7324946642470257E-3</v>
      </c>
      <c r="BB423" s="80">
        <v>0.18257418583505533</v>
      </c>
      <c r="BC423" s="24">
        <v>54</v>
      </c>
      <c r="BD423" s="29">
        <v>44</v>
      </c>
      <c r="BE423" s="30">
        <f t="shared" si="110"/>
        <v>0.99035995912622687</v>
      </c>
      <c r="BF423" s="30">
        <v>0.92078399346672102</v>
      </c>
      <c r="BG423" s="30">
        <f t="shared" si="111"/>
        <v>1.0913038875548127</v>
      </c>
      <c r="BH423" s="31">
        <f t="shared" si="112"/>
        <v>52.754895462595087</v>
      </c>
      <c r="BI423" s="32">
        <f t="shared" si="113"/>
        <v>2597.3032523804541</v>
      </c>
      <c r="BJ423" s="33">
        <f t="shared" si="114"/>
        <v>0.77481397200752322</v>
      </c>
      <c r="BK423" s="33">
        <f t="shared" si="115"/>
        <v>0.7673447336478002</v>
      </c>
      <c r="BL423" s="15"/>
    </row>
    <row r="424" spans="1:64" x14ac:dyDescent="0.3">
      <c r="A424" s="34" t="s">
        <v>25</v>
      </c>
      <c r="B424" s="70">
        <v>40632</v>
      </c>
      <c r="C424" s="15"/>
      <c r="D424" s="71">
        <v>0.3</v>
      </c>
      <c r="E424" s="72">
        <v>0.3</v>
      </c>
      <c r="F424" s="73">
        <v>52.5</v>
      </c>
      <c r="G424" s="74">
        <v>52.5</v>
      </c>
      <c r="H424" s="74">
        <v>496</v>
      </c>
      <c r="I424" s="74">
        <v>81</v>
      </c>
      <c r="J424" s="74">
        <v>2325</v>
      </c>
      <c r="K424" s="74">
        <v>52.5</v>
      </c>
      <c r="L424" s="74">
        <v>478</v>
      </c>
      <c r="M424" s="74">
        <v>81</v>
      </c>
      <c r="N424" s="74">
        <v>2380</v>
      </c>
      <c r="O424" s="75">
        <f t="shared" si="116"/>
        <v>52.5</v>
      </c>
      <c r="P424" s="75">
        <f t="shared" si="117"/>
        <v>2380</v>
      </c>
      <c r="Q424" s="76" t="s">
        <v>22</v>
      </c>
      <c r="R424" s="75">
        <v>8</v>
      </c>
      <c r="S424" s="77">
        <v>25590.366666666665</v>
      </c>
      <c r="T424" s="78">
        <v>82.52000000000001</v>
      </c>
      <c r="U424" s="78">
        <v>23.276999999999987</v>
      </c>
      <c r="V424" s="78">
        <v>41.92166666666666</v>
      </c>
      <c r="W424" s="78">
        <v>35.662333333333329</v>
      </c>
      <c r="X424" s="78">
        <v>6.2593333333333332</v>
      </c>
      <c r="Y424" s="78">
        <v>5.6800000000000006</v>
      </c>
      <c r="Z424" s="78">
        <v>0.33666666666666667</v>
      </c>
      <c r="AA424" s="78">
        <v>1.209E-2</v>
      </c>
      <c r="AB424" s="78">
        <v>6.5384933333333342</v>
      </c>
      <c r="AC424" s="78">
        <v>0.26678333333333332</v>
      </c>
      <c r="AD424" s="78">
        <v>5.6466033333333341</v>
      </c>
      <c r="AE424" s="78">
        <v>4.8034999999999997</v>
      </c>
      <c r="AF424" s="79">
        <v>99.819716666666665</v>
      </c>
      <c r="AG424" s="78">
        <v>6.2439999999999968E-2</v>
      </c>
      <c r="AH424" s="78">
        <v>3.383376666666666</v>
      </c>
      <c r="AI424" s="78">
        <v>5.9518399999999989</v>
      </c>
      <c r="AJ424" s="77">
        <v>3186</v>
      </c>
      <c r="AK424" s="80">
        <v>17.3969544175423</v>
      </c>
      <c r="AL424" s="80">
        <v>0.31134856838334862</v>
      </c>
      <c r="AM424" s="80">
        <v>5.9596343326847731E-3</v>
      </c>
      <c r="AN424" s="80">
        <v>2.1022702561481348E-2</v>
      </c>
      <c r="AO424" s="80">
        <v>4.973608509844249E-2</v>
      </c>
      <c r="AP424" s="80">
        <v>3.5421923206937246E-2</v>
      </c>
      <c r="AQ424" s="80">
        <v>5.5832261097956179E-2</v>
      </c>
      <c r="AR424" s="80">
        <v>1.0283342182227595E-2</v>
      </c>
      <c r="AS424" s="80">
        <v>3.0512857662936285E-5</v>
      </c>
      <c r="AT424" s="80">
        <v>2.4785130878082502E-2</v>
      </c>
      <c r="AU424" s="80">
        <v>2.4964917913680015E-3</v>
      </c>
      <c r="AV424" s="80">
        <v>3.4718059827140465E-3</v>
      </c>
      <c r="AW424" s="80">
        <v>4.6901216806507521E-3</v>
      </c>
      <c r="AX424" s="80">
        <v>6.7623875264289279E-4</v>
      </c>
      <c r="AY424" s="80">
        <v>1.9155624005353696E-3</v>
      </c>
      <c r="AZ424" s="80">
        <v>1.5564511652747452E-3</v>
      </c>
      <c r="BA424" s="80">
        <v>3.6540577350439238E-3</v>
      </c>
      <c r="BB424" s="80">
        <v>0</v>
      </c>
      <c r="BC424" s="24">
        <v>54</v>
      </c>
      <c r="BD424" s="29">
        <v>44</v>
      </c>
      <c r="BE424" s="30">
        <f t="shared" si="110"/>
        <v>0.99035995912622687</v>
      </c>
      <c r="BF424" s="30">
        <v>0.92078399346672102</v>
      </c>
      <c r="BG424" s="30">
        <f t="shared" si="111"/>
        <v>1.0913038875548127</v>
      </c>
      <c r="BH424" s="31">
        <f t="shared" si="112"/>
        <v>52.754895462595087</v>
      </c>
      <c r="BI424" s="32">
        <f t="shared" si="113"/>
        <v>2597.3032523804541</v>
      </c>
      <c r="BJ424" s="33">
        <f t="shared" si="114"/>
        <v>0.77481397200752322</v>
      </c>
      <c r="BK424" s="33">
        <f t="shared" si="115"/>
        <v>0.7673447336478002</v>
      </c>
      <c r="BL424" s="15"/>
    </row>
    <row r="425" spans="1:64" x14ac:dyDescent="0.3">
      <c r="A425" s="34" t="s">
        <v>25</v>
      </c>
      <c r="B425" s="70">
        <v>40632</v>
      </c>
      <c r="C425" s="15"/>
      <c r="D425" s="71">
        <v>0.65</v>
      </c>
      <c r="E425" s="72">
        <v>0.65</v>
      </c>
      <c r="F425" s="73">
        <v>74.099999999999994</v>
      </c>
      <c r="G425" s="74">
        <v>74</v>
      </c>
      <c r="H425" s="74">
        <v>622</v>
      </c>
      <c r="I425" s="74">
        <v>90</v>
      </c>
      <c r="J425" s="74">
        <v>4520</v>
      </c>
      <c r="K425" s="74">
        <v>74.5</v>
      </c>
      <c r="L425" s="74">
        <v>617</v>
      </c>
      <c r="M425" s="74">
        <v>90</v>
      </c>
      <c r="N425" s="74">
        <v>4610</v>
      </c>
      <c r="O425" s="75">
        <f t="shared" si="116"/>
        <v>74</v>
      </c>
      <c r="P425" s="75">
        <f t="shared" si="117"/>
        <v>4520</v>
      </c>
      <c r="Q425" s="76" t="s">
        <v>17</v>
      </c>
      <c r="R425" s="75">
        <v>-6</v>
      </c>
      <c r="S425" s="77">
        <v>32661.9</v>
      </c>
      <c r="T425" s="78">
        <v>16.300666666666672</v>
      </c>
      <c r="U425" s="78">
        <v>21.97300000000001</v>
      </c>
      <c r="V425" s="78">
        <v>84.287333333333308</v>
      </c>
      <c r="W425" s="78">
        <v>74.455333333333343</v>
      </c>
      <c r="X425" s="78">
        <v>9.8320000000000025</v>
      </c>
      <c r="Y425" s="78">
        <v>1.9869999999999994</v>
      </c>
      <c r="Z425" s="78">
        <v>0.55233333333333345</v>
      </c>
      <c r="AA425" s="78">
        <v>1.5319999999999992E-2</v>
      </c>
      <c r="AB425" s="78">
        <v>1.0120333333333336</v>
      </c>
      <c r="AC425" s="78">
        <v>7.3609999999999981E-2</v>
      </c>
      <c r="AD425" s="78">
        <v>8.9546933333333349</v>
      </c>
      <c r="AE425" s="78">
        <v>7.9101500000000016</v>
      </c>
      <c r="AF425" s="79">
        <v>99.968866666666642</v>
      </c>
      <c r="AG425" s="78">
        <v>8.0800000000000011E-2</v>
      </c>
      <c r="AH425" s="78">
        <v>4.009596666666666</v>
      </c>
      <c r="AI425" s="78">
        <v>9.4387633333333323</v>
      </c>
      <c r="AJ425" s="77">
        <v>3186</v>
      </c>
      <c r="AK425" s="80">
        <v>20.553294895485518</v>
      </c>
      <c r="AL425" s="80">
        <v>0.26737463492631464</v>
      </c>
      <c r="AM425" s="80">
        <v>9.5231116328858834E-3</v>
      </c>
      <c r="AN425" s="80">
        <v>8.187178088784465E-2</v>
      </c>
      <c r="AO425" s="80">
        <v>8.815086336867882E-2</v>
      </c>
      <c r="AP425" s="80">
        <v>2.4691196253194846E-2</v>
      </c>
      <c r="AQ425" s="80">
        <v>1.7645943169602073E-2</v>
      </c>
      <c r="AR425" s="80">
        <v>1.7554512797005477E-2</v>
      </c>
      <c r="AS425" s="80">
        <v>4.0683810217249103E-5</v>
      </c>
      <c r="AT425" s="80">
        <v>1.6298494394889045E-2</v>
      </c>
      <c r="AU425" s="80">
        <v>6.2717208769699393E-4</v>
      </c>
      <c r="AV425" s="80">
        <v>5.8689676783225302E-3</v>
      </c>
      <c r="AW425" s="80">
        <v>6.811640644944667E-3</v>
      </c>
      <c r="AX425" s="80">
        <v>4.2209112705512351E-4</v>
      </c>
      <c r="AY425" s="80">
        <v>2.5284587100199716E-3</v>
      </c>
      <c r="AZ425" s="80">
        <v>1.8378179215156212E-3</v>
      </c>
      <c r="BA425" s="80">
        <v>6.1959655023045282E-3</v>
      </c>
      <c r="BB425" s="80">
        <v>0</v>
      </c>
      <c r="BC425" s="24">
        <v>56</v>
      </c>
      <c r="BD425" s="29">
        <v>44</v>
      </c>
      <c r="BE425" s="30">
        <f t="shared" si="110"/>
        <v>0.99421597547573626</v>
      </c>
      <c r="BF425" s="30">
        <v>0.92078399346672102</v>
      </c>
      <c r="BG425" s="30">
        <f t="shared" si="111"/>
        <v>1.0891855481395998</v>
      </c>
      <c r="BH425" s="31">
        <f t="shared" si="112"/>
        <v>74.214941779524295</v>
      </c>
      <c r="BI425" s="32">
        <f t="shared" si="113"/>
        <v>4923.118677590991</v>
      </c>
      <c r="BJ425" s="33">
        <f t="shared" si="114"/>
        <v>0.9016380859698645</v>
      </c>
      <c r="BK425" s="33">
        <f t="shared" si="115"/>
        <v>0.89642298916860463</v>
      </c>
      <c r="BL425" s="15"/>
    </row>
    <row r="426" spans="1:64" x14ac:dyDescent="0.3">
      <c r="A426" s="34" t="s">
        <v>25</v>
      </c>
      <c r="B426" s="70">
        <v>40632</v>
      </c>
      <c r="C426" s="15">
        <v>55920</v>
      </c>
      <c r="D426" s="71">
        <v>0.65</v>
      </c>
      <c r="E426" s="72">
        <v>0.65</v>
      </c>
      <c r="F426" s="73">
        <v>74.099999999999994</v>
      </c>
      <c r="G426" s="74">
        <v>74.5</v>
      </c>
      <c r="H426" s="74">
        <v>638</v>
      </c>
      <c r="I426" s="74">
        <v>91</v>
      </c>
      <c r="J426" s="74">
        <v>4600</v>
      </c>
      <c r="K426" s="74">
        <v>74.5</v>
      </c>
      <c r="L426" s="74">
        <v>622</v>
      </c>
      <c r="M426" s="74">
        <v>91</v>
      </c>
      <c r="N426" s="74">
        <v>4580</v>
      </c>
      <c r="O426" s="75">
        <f t="shared" si="116"/>
        <v>74.5</v>
      </c>
      <c r="P426" s="75">
        <f t="shared" si="117"/>
        <v>4580</v>
      </c>
      <c r="Q426" s="76" t="s">
        <v>22</v>
      </c>
      <c r="R426" s="75">
        <v>6</v>
      </c>
      <c r="S426" s="77">
        <v>32886.6</v>
      </c>
      <c r="T426" s="78">
        <v>11.392000000000003</v>
      </c>
      <c r="U426" s="78">
        <v>21.93366666666666</v>
      </c>
      <c r="V426" s="78">
        <v>91.023333333333341</v>
      </c>
      <c r="W426" s="78">
        <v>81.126666666666694</v>
      </c>
      <c r="X426" s="78">
        <v>9.8966666666666647</v>
      </c>
      <c r="Y426" s="78">
        <v>1.1160000000000003</v>
      </c>
      <c r="Z426" s="78">
        <v>0.43999999999999984</v>
      </c>
      <c r="AA426" s="78">
        <v>1.5440000000000006E-2</v>
      </c>
      <c r="AB426" s="78">
        <v>0.7024800000000001</v>
      </c>
      <c r="AC426" s="78">
        <v>4.1076666666666664E-2</v>
      </c>
      <c r="AD426" s="78">
        <v>9.6073433333333309</v>
      </c>
      <c r="AE426" s="78">
        <v>8.5627733333333342</v>
      </c>
      <c r="AF426" s="79">
        <v>99.979389999999995</v>
      </c>
      <c r="AG426" s="78">
        <v>6.3943333333333352E-2</v>
      </c>
      <c r="AH426" s="78">
        <v>4.0292100000000008</v>
      </c>
      <c r="AI426" s="78">
        <v>10.12669333333333</v>
      </c>
      <c r="AJ426" s="77">
        <v>3187</v>
      </c>
      <c r="AK426" s="80">
        <v>56.63592134178807</v>
      </c>
      <c r="AL426" s="80">
        <v>0.29227290034449976</v>
      </c>
      <c r="AM426" s="80">
        <v>9.2785749995881739E-3</v>
      </c>
      <c r="AN426" s="80">
        <v>6.3481375674060439E-2</v>
      </c>
      <c r="AO426" s="80">
        <v>4.596350376288779E-2</v>
      </c>
      <c r="AP426" s="80">
        <v>4.4515269238793925E-2</v>
      </c>
      <c r="AQ426" s="80">
        <v>5.6324184797504652E-3</v>
      </c>
      <c r="AR426" s="80">
        <v>9.0971765229468492E-3</v>
      </c>
      <c r="AS426" s="80">
        <v>4.9827287912243684E-5</v>
      </c>
      <c r="AT426" s="80">
        <v>1.8214022638880605E-2</v>
      </c>
      <c r="AU426" s="80">
        <v>2.2694877643740879E-4</v>
      </c>
      <c r="AV426" s="80">
        <v>1.4283187206698985E-2</v>
      </c>
      <c r="AW426" s="80">
        <v>1.4134378078930919E-2</v>
      </c>
      <c r="AX426" s="80">
        <v>4.4439032237428793E-4</v>
      </c>
      <c r="AY426" s="80">
        <v>1.3312382965866227E-3</v>
      </c>
      <c r="AZ426" s="80">
        <v>5.012078514397251E-3</v>
      </c>
      <c r="BA426" s="80">
        <v>1.5059718670572163E-2</v>
      </c>
      <c r="BB426" s="80">
        <v>0</v>
      </c>
      <c r="BC426" s="24">
        <v>57</v>
      </c>
      <c r="BD426" s="29">
        <v>44</v>
      </c>
      <c r="BE426" s="30">
        <f t="shared" si="110"/>
        <v>0.99614398365049095</v>
      </c>
      <c r="BF426" s="30">
        <v>0.92078399346672102</v>
      </c>
      <c r="BG426" s="30">
        <f t="shared" si="111"/>
        <v>1.0881309938973944</v>
      </c>
      <c r="BH426" s="31">
        <f t="shared" si="112"/>
        <v>74.644053347193761</v>
      </c>
      <c r="BI426" s="32">
        <f t="shared" si="113"/>
        <v>4983.6399520500663</v>
      </c>
      <c r="BJ426" s="33">
        <f t="shared" si="114"/>
        <v>0.90431668704285684</v>
      </c>
      <c r="BK426" s="33">
        <f t="shared" si="115"/>
        <v>0.90082962711248571</v>
      </c>
      <c r="BL426" s="15"/>
    </row>
    <row r="427" spans="1:64" x14ac:dyDescent="0.3">
      <c r="A427" s="34" t="s">
        <v>25</v>
      </c>
      <c r="B427" s="70">
        <v>40632</v>
      </c>
      <c r="C427" s="15"/>
      <c r="D427" s="71">
        <v>0.65</v>
      </c>
      <c r="E427" s="72">
        <v>0.65</v>
      </c>
      <c r="F427" s="73">
        <v>74.099999999999994</v>
      </c>
      <c r="G427" s="74">
        <v>74.5</v>
      </c>
      <c r="H427" s="74">
        <v>638</v>
      </c>
      <c r="I427" s="74">
        <v>91</v>
      </c>
      <c r="J427" s="74">
        <v>4600</v>
      </c>
      <c r="K427" s="74">
        <v>74.5</v>
      </c>
      <c r="L427" s="74">
        <v>622</v>
      </c>
      <c r="M427" s="74">
        <v>91</v>
      </c>
      <c r="N427" s="74">
        <v>4580</v>
      </c>
      <c r="O427" s="75">
        <f t="shared" si="116"/>
        <v>74.5</v>
      </c>
      <c r="P427" s="75">
        <f t="shared" si="117"/>
        <v>4580</v>
      </c>
      <c r="Q427" s="76" t="s">
        <v>17</v>
      </c>
      <c r="R427" s="75">
        <v>6</v>
      </c>
      <c r="S427" s="77">
        <v>32755.5</v>
      </c>
      <c r="T427" s="78">
        <v>13.042666666666667</v>
      </c>
      <c r="U427" s="78">
        <v>21.956333333333337</v>
      </c>
      <c r="V427" s="78">
        <v>86.607666666666688</v>
      </c>
      <c r="W427" s="78">
        <v>76.63333333333334</v>
      </c>
      <c r="X427" s="78">
        <v>9.9743333333333322</v>
      </c>
      <c r="Y427" s="78">
        <v>1.1053333333333335</v>
      </c>
      <c r="Z427" s="78">
        <v>0.42999999999999988</v>
      </c>
      <c r="AA427" s="78">
        <v>1.538666666666667E-2</v>
      </c>
      <c r="AB427" s="78">
        <v>0.80765666666666669</v>
      </c>
      <c r="AC427" s="78">
        <v>4.0830000000000005E-2</v>
      </c>
      <c r="AD427" s="78">
        <v>9.176639999999999</v>
      </c>
      <c r="AE427" s="78">
        <v>8.1197800000000004</v>
      </c>
      <c r="AF427" s="79">
        <v>99.976946666666677</v>
      </c>
      <c r="AG427" s="78">
        <v>6.2736666666666649E-2</v>
      </c>
      <c r="AH427" s="78">
        <v>4.0177066666666663</v>
      </c>
      <c r="AI427" s="78">
        <v>9.6726799999999962</v>
      </c>
      <c r="AJ427" s="77">
        <v>3187</v>
      </c>
      <c r="AK427" s="80">
        <v>38.441850398608096</v>
      </c>
      <c r="AL427" s="80">
        <v>0.24323868415865157</v>
      </c>
      <c r="AM427" s="80">
        <v>8.5028730776550935E-3</v>
      </c>
      <c r="AN427" s="80">
        <v>9.6550266819871999E-2</v>
      </c>
      <c r="AO427" s="80">
        <v>0.11493126381580855</v>
      </c>
      <c r="AP427" s="80">
        <v>2.635085987386291E-2</v>
      </c>
      <c r="AQ427" s="80">
        <v>1.5024883574816201E-2</v>
      </c>
      <c r="AR427" s="80">
        <v>1.2034433356286321E-2</v>
      </c>
      <c r="AS427" s="80">
        <v>3.4574590364176434E-5</v>
      </c>
      <c r="AT427" s="80">
        <v>1.4710861184227418E-2</v>
      </c>
      <c r="AU427" s="80">
        <v>5.187185802699207E-4</v>
      </c>
      <c r="AV427" s="80">
        <v>6.9061991143390773E-3</v>
      </c>
      <c r="AW427" s="80">
        <v>6.5733212095666045E-3</v>
      </c>
      <c r="AX427" s="80">
        <v>3.5982115608725756E-4</v>
      </c>
      <c r="AY427" s="80">
        <v>1.7580324686761449E-3</v>
      </c>
      <c r="AZ427" s="80">
        <v>3.4127482436757707E-3</v>
      </c>
      <c r="BA427" s="80">
        <v>7.2877507054528124E-3</v>
      </c>
      <c r="BB427" s="80">
        <v>0</v>
      </c>
      <c r="BC427" s="24">
        <v>57</v>
      </c>
      <c r="BD427" s="29">
        <v>44</v>
      </c>
      <c r="BE427" s="30">
        <f t="shared" si="110"/>
        <v>0.99614398365049095</v>
      </c>
      <c r="BF427" s="30">
        <v>0.92078399346672102</v>
      </c>
      <c r="BG427" s="30">
        <f t="shared" si="111"/>
        <v>1.0881309938973944</v>
      </c>
      <c r="BH427" s="31">
        <f t="shared" si="112"/>
        <v>74.644053347193761</v>
      </c>
      <c r="BI427" s="32">
        <f t="shared" si="113"/>
        <v>4983.6399520500663</v>
      </c>
      <c r="BJ427" s="33">
        <f t="shared" si="114"/>
        <v>0.90431668704285684</v>
      </c>
      <c r="BK427" s="33">
        <f t="shared" si="115"/>
        <v>0.90082962711248571</v>
      </c>
      <c r="BL427" s="15"/>
    </row>
    <row r="428" spans="1:64" x14ac:dyDescent="0.3">
      <c r="A428" s="34" t="s">
        <v>25</v>
      </c>
      <c r="B428" s="70">
        <v>40632</v>
      </c>
      <c r="C428" s="15">
        <v>51960.000000000007</v>
      </c>
      <c r="D428" s="71">
        <v>0.65</v>
      </c>
      <c r="E428" s="72">
        <v>0.65</v>
      </c>
      <c r="F428" s="73">
        <v>74.099999999999994</v>
      </c>
      <c r="G428" s="74">
        <v>74</v>
      </c>
      <c r="H428" s="74">
        <v>631</v>
      </c>
      <c r="I428" s="74">
        <v>90</v>
      </c>
      <c r="J428" s="74">
        <v>4550</v>
      </c>
      <c r="K428" s="74">
        <v>74.5</v>
      </c>
      <c r="L428" s="74">
        <v>623</v>
      </c>
      <c r="M428" s="74">
        <v>91</v>
      </c>
      <c r="N428" s="74">
        <v>4690</v>
      </c>
      <c r="O428" s="75">
        <f t="shared" si="116"/>
        <v>74.5</v>
      </c>
      <c r="P428" s="75">
        <f t="shared" si="117"/>
        <v>4690</v>
      </c>
      <c r="Q428" s="76" t="s">
        <v>17</v>
      </c>
      <c r="R428" s="75">
        <v>6</v>
      </c>
      <c r="S428" s="77">
        <v>33116.066666666666</v>
      </c>
      <c r="T428" s="78">
        <v>17.143333333333327</v>
      </c>
      <c r="U428" s="78">
        <v>21.875000000000004</v>
      </c>
      <c r="V428" s="78">
        <v>83.881666666666689</v>
      </c>
      <c r="W428" s="78">
        <v>74.007999999999967</v>
      </c>
      <c r="X428" s="78">
        <v>9.8736666666666633</v>
      </c>
      <c r="Y428" s="78">
        <v>2.3190000000000004</v>
      </c>
      <c r="Z428" s="78">
        <v>0.51733333333333309</v>
      </c>
      <c r="AA428" s="78">
        <v>1.553333333333334E-2</v>
      </c>
      <c r="AB428" s="78">
        <v>1.04979</v>
      </c>
      <c r="AC428" s="78">
        <v>8.4749999999999978E-2</v>
      </c>
      <c r="AD428" s="78">
        <v>8.7916299999999996</v>
      </c>
      <c r="AE428" s="78">
        <v>7.7567766666666671</v>
      </c>
      <c r="AF428" s="79">
        <v>99.966863333333322</v>
      </c>
      <c r="AG428" s="78">
        <v>7.4656666666666649E-2</v>
      </c>
      <c r="AH428" s="78">
        <v>4.0499433333333332</v>
      </c>
      <c r="AI428" s="78">
        <v>9.2668766666666684</v>
      </c>
      <c r="AJ428" s="77">
        <v>3186</v>
      </c>
      <c r="AK428" s="80">
        <v>21.441071339102884</v>
      </c>
      <c r="AL428" s="80">
        <v>0.27753015783144364</v>
      </c>
      <c r="AM428" s="80">
        <v>6.2972352992233561E-3</v>
      </c>
      <c r="AN428" s="80">
        <v>0.15770079337113457</v>
      </c>
      <c r="AO428" s="80">
        <v>0.10042667594508489</v>
      </c>
      <c r="AP428" s="80">
        <v>5.9970299162245229E-2</v>
      </c>
      <c r="AQ428" s="80">
        <v>8.8473646962791141E-3</v>
      </c>
      <c r="AR428" s="80">
        <v>1.2576204496597142E-2</v>
      </c>
      <c r="AS428" s="80">
        <v>4.7946330148538138E-5</v>
      </c>
      <c r="AT428" s="80">
        <v>1.7178481928835004E-2</v>
      </c>
      <c r="AU428" s="80">
        <v>3.5012313105042272E-4</v>
      </c>
      <c r="AV428" s="80">
        <v>1.3856161333376367E-2</v>
      </c>
      <c r="AW428" s="80">
        <v>8.1007740512796245E-3</v>
      </c>
      <c r="AX428" s="80">
        <v>4.0384644857139121E-4</v>
      </c>
      <c r="AY428" s="80">
        <v>1.8064412210358435E-3</v>
      </c>
      <c r="AZ428" s="80">
        <v>1.9009404810891772E-3</v>
      </c>
      <c r="BA428" s="80">
        <v>1.4601456784509208E-2</v>
      </c>
      <c r="BB428" s="80">
        <v>0</v>
      </c>
      <c r="BC428" s="24">
        <v>55</v>
      </c>
      <c r="BD428" s="29">
        <v>44</v>
      </c>
      <c r="BE428" s="30">
        <f t="shared" si="110"/>
        <v>0.99228796730098157</v>
      </c>
      <c r="BF428" s="30">
        <v>0.92078399346672102</v>
      </c>
      <c r="BG428" s="30">
        <f t="shared" si="111"/>
        <v>1.0902431743774235</v>
      </c>
      <c r="BH428" s="31">
        <f t="shared" si="112"/>
        <v>74.78894556450436</v>
      </c>
      <c r="BI428" s="32">
        <f t="shared" si="113"/>
        <v>5113.2404878301159</v>
      </c>
      <c r="BJ428" s="33">
        <f t="shared" si="114"/>
        <v>0.90522313088374651</v>
      </c>
      <c r="BK428" s="33">
        <f t="shared" si="115"/>
        <v>0.89824202049846325</v>
      </c>
      <c r="BL428" s="15"/>
    </row>
    <row r="429" spans="1:64" x14ac:dyDescent="0.3">
      <c r="A429" s="34" t="s">
        <v>25</v>
      </c>
      <c r="B429" s="70">
        <v>40632</v>
      </c>
      <c r="C429" s="15"/>
      <c r="D429" s="71">
        <v>0.65</v>
      </c>
      <c r="E429" s="72">
        <v>0.65</v>
      </c>
      <c r="F429" s="73">
        <v>74.099999999999994</v>
      </c>
      <c r="G429" s="74">
        <v>74</v>
      </c>
      <c r="H429" s="74">
        <v>631</v>
      </c>
      <c r="I429" s="74">
        <v>90</v>
      </c>
      <c r="J429" s="74">
        <v>4550</v>
      </c>
      <c r="K429" s="74">
        <v>74.5</v>
      </c>
      <c r="L429" s="74">
        <v>623</v>
      </c>
      <c r="M429" s="74">
        <v>91</v>
      </c>
      <c r="N429" s="74">
        <v>4690</v>
      </c>
      <c r="O429" s="75">
        <f t="shared" si="116"/>
        <v>74.5</v>
      </c>
      <c r="P429" s="75">
        <f t="shared" si="117"/>
        <v>4690</v>
      </c>
      <c r="Q429" s="76" t="s">
        <v>22</v>
      </c>
      <c r="R429" s="75">
        <v>6</v>
      </c>
      <c r="S429" s="77">
        <v>32723.833333333332</v>
      </c>
      <c r="T429" s="78">
        <v>14.767333333333331</v>
      </c>
      <c r="U429" s="78">
        <v>21.953333333333337</v>
      </c>
      <c r="V429" s="78">
        <v>87.337333333333348</v>
      </c>
      <c r="W429" s="78">
        <v>77.941999999999993</v>
      </c>
      <c r="X429" s="78">
        <v>9.3953333333333333</v>
      </c>
      <c r="Y429" s="78">
        <v>2.2376666666666654</v>
      </c>
      <c r="Z429" s="78">
        <v>0.5076666666666666</v>
      </c>
      <c r="AA429" s="78">
        <v>1.5393333333333342E-2</v>
      </c>
      <c r="AB429" s="78">
        <v>0.91517333333333317</v>
      </c>
      <c r="AC429" s="78">
        <v>8.2746666666666649E-2</v>
      </c>
      <c r="AD429" s="78">
        <v>9.2618833333333335</v>
      </c>
      <c r="AE429" s="78">
        <v>8.2655400000000014</v>
      </c>
      <c r="AF429" s="79">
        <v>99.970233333333312</v>
      </c>
      <c r="AG429" s="78">
        <v>7.4123333333333347E-2</v>
      </c>
      <c r="AH429" s="78">
        <v>4.014946666666666</v>
      </c>
      <c r="AI429" s="78">
        <v>9.7625566666666668</v>
      </c>
      <c r="AJ429" s="77">
        <v>3186.0666666666666</v>
      </c>
      <c r="AK429" s="80">
        <v>17.994411649691681</v>
      </c>
      <c r="AL429" s="80">
        <v>0.3194600329365801</v>
      </c>
      <c r="AM429" s="80">
        <v>7.5809804357889841E-3</v>
      </c>
      <c r="AN429" s="80">
        <v>0.24845638392410713</v>
      </c>
      <c r="AO429" s="80">
        <v>0.23333267651795964</v>
      </c>
      <c r="AP429" s="80">
        <v>1.8332810859848857E-2</v>
      </c>
      <c r="AQ429" s="80">
        <v>1.3308885632599309E-2</v>
      </c>
      <c r="AR429" s="80">
        <v>1.0063019815944523E-2</v>
      </c>
      <c r="AS429" s="80">
        <v>2.5370813170246528E-5</v>
      </c>
      <c r="AT429" s="80">
        <v>1.9684528027823302E-2</v>
      </c>
      <c r="AU429" s="80">
        <v>5.0632777535105841E-4</v>
      </c>
      <c r="AV429" s="80">
        <v>2.7410155220199073E-2</v>
      </c>
      <c r="AW429" s="80">
        <v>2.5655551257862827E-2</v>
      </c>
      <c r="AX429" s="80">
        <v>4.7946330148624272E-4</v>
      </c>
      <c r="AY429" s="80">
        <v>1.4592589837342769E-3</v>
      </c>
      <c r="AZ429" s="80">
        <v>1.5980016255944434E-3</v>
      </c>
      <c r="BA429" s="80">
        <v>2.8880702104051945E-2</v>
      </c>
      <c r="BB429" s="80">
        <v>0.25370813170246242</v>
      </c>
      <c r="BC429" s="24">
        <v>55</v>
      </c>
      <c r="BD429" s="29">
        <v>44</v>
      </c>
      <c r="BE429" s="30">
        <f t="shared" si="110"/>
        <v>0.99228796730098157</v>
      </c>
      <c r="BF429" s="30">
        <v>0.92078399346672102</v>
      </c>
      <c r="BG429" s="30">
        <f t="shared" si="111"/>
        <v>1.0902431743774235</v>
      </c>
      <c r="BH429" s="31">
        <f t="shared" si="112"/>
        <v>74.78894556450436</v>
      </c>
      <c r="BI429" s="32">
        <f t="shared" si="113"/>
        <v>5113.2404878301159</v>
      </c>
      <c r="BJ429" s="33">
        <f t="shared" si="114"/>
        <v>0.90522313088374651</v>
      </c>
      <c r="BK429" s="33">
        <f t="shared" si="115"/>
        <v>0.89824202049846325</v>
      </c>
      <c r="BL429" s="15"/>
    </row>
    <row r="430" spans="1:64" x14ac:dyDescent="0.3">
      <c r="A430" s="34" t="s">
        <v>25</v>
      </c>
      <c r="B430" s="70">
        <v>40632</v>
      </c>
      <c r="C430" s="15">
        <v>52920.000000000007</v>
      </c>
      <c r="D430" s="71">
        <v>0.85</v>
      </c>
      <c r="E430" s="72">
        <v>0.85</v>
      </c>
      <c r="F430" s="73">
        <v>82.7</v>
      </c>
      <c r="G430" s="74">
        <v>82</v>
      </c>
      <c r="H430" s="74">
        <v>691</v>
      </c>
      <c r="I430" s="74">
        <v>91</v>
      </c>
      <c r="J430" s="74">
        <v>5900</v>
      </c>
      <c r="K430" s="74">
        <v>82.5</v>
      </c>
      <c r="L430" s="74">
        <v>688</v>
      </c>
      <c r="M430" s="74">
        <v>92</v>
      </c>
      <c r="N430" s="74">
        <v>6000</v>
      </c>
      <c r="O430" s="75">
        <f t="shared" si="116"/>
        <v>82</v>
      </c>
      <c r="P430" s="75">
        <f t="shared" si="117"/>
        <v>5900</v>
      </c>
      <c r="Q430" s="76" t="s">
        <v>17</v>
      </c>
      <c r="R430" s="75">
        <v>-6</v>
      </c>
      <c r="S430" s="77">
        <v>37587.933333333334</v>
      </c>
      <c r="T430" s="78">
        <v>12.959999999999999</v>
      </c>
      <c r="U430" s="78">
        <v>21.015666666666657</v>
      </c>
      <c r="V430" s="78">
        <v>117.16666666666669</v>
      </c>
      <c r="W430" s="78">
        <v>104.64333333333336</v>
      </c>
      <c r="X430" s="78">
        <v>12.523333333333335</v>
      </c>
      <c r="Y430" s="78">
        <v>1.5350000000000004</v>
      </c>
      <c r="Z430" s="78">
        <v>0.60499999999999987</v>
      </c>
      <c r="AA430" s="78">
        <v>1.7626666666666665E-2</v>
      </c>
      <c r="AB430" s="78">
        <v>0.69840333333333338</v>
      </c>
      <c r="AC430" s="78">
        <v>4.9583333333333326E-2</v>
      </c>
      <c r="AD430" s="78">
        <v>10.853563333333334</v>
      </c>
      <c r="AE430" s="78">
        <v>9.6934666666666658</v>
      </c>
      <c r="AF430" s="79">
        <v>99.978640000000013</v>
      </c>
      <c r="AG430" s="78">
        <v>7.716333333333332E-2</v>
      </c>
      <c r="AH430" s="78">
        <v>4.4446099999999999</v>
      </c>
      <c r="AI430" s="78">
        <v>11.440263333333329</v>
      </c>
      <c r="AJ430" s="77">
        <v>3183</v>
      </c>
      <c r="AK430" s="80">
        <v>58.62324673319808</v>
      </c>
      <c r="AL430" s="80">
        <v>0.29868678093192796</v>
      </c>
      <c r="AM430" s="80">
        <v>1.1943352886058285E-2</v>
      </c>
      <c r="AN430" s="80">
        <v>0.26824247051595751</v>
      </c>
      <c r="AO430" s="80">
        <v>0.25282314021838287</v>
      </c>
      <c r="AP430" s="80">
        <v>4.3018306715207497E-2</v>
      </c>
      <c r="AQ430" s="80">
        <v>9.0019155049700841E-3</v>
      </c>
      <c r="AR430" s="80">
        <v>1.2525835370311164E-2</v>
      </c>
      <c r="AS430" s="80">
        <v>4.4977644510880117E-5</v>
      </c>
      <c r="AT430" s="80">
        <v>1.560675104436922E-2</v>
      </c>
      <c r="AU430" s="80">
        <v>2.3792686986193621E-4</v>
      </c>
      <c r="AV430" s="80">
        <v>1.0324209357165097E-2</v>
      </c>
      <c r="AW430" s="80">
        <v>1.060827046689786E-2</v>
      </c>
      <c r="AX430" s="80">
        <v>3.7379692070936636E-4</v>
      </c>
      <c r="AY430" s="80">
        <v>1.565904681410835E-3</v>
      </c>
      <c r="AZ430" s="80">
        <v>5.1702297687887802E-3</v>
      </c>
      <c r="BA430" s="80">
        <v>1.087792713942195E-2</v>
      </c>
      <c r="BB430" s="80">
        <v>0</v>
      </c>
      <c r="BC430" s="24">
        <v>56</v>
      </c>
      <c r="BD430" s="29">
        <v>44</v>
      </c>
      <c r="BE430" s="30">
        <f t="shared" si="110"/>
        <v>0.99421597547573626</v>
      </c>
      <c r="BF430" s="30">
        <v>0.92078399346672102</v>
      </c>
      <c r="BG430" s="30">
        <f t="shared" si="111"/>
        <v>1.0891855481395998</v>
      </c>
      <c r="BH430" s="31">
        <f t="shared" si="112"/>
        <v>82.238178728662049</v>
      </c>
      <c r="BI430" s="32">
        <f t="shared" si="113"/>
        <v>6426.1947340236384</v>
      </c>
      <c r="BJ430" s="33">
        <f t="shared" si="114"/>
        <v>0.95336588592342331</v>
      </c>
      <c r="BK430" s="33">
        <f t="shared" si="115"/>
        <v>0.94785159425864585</v>
      </c>
      <c r="BL430" s="15"/>
    </row>
    <row r="431" spans="1:64" x14ac:dyDescent="0.3">
      <c r="A431" s="34" t="s">
        <v>25</v>
      </c>
      <c r="B431" s="70">
        <v>40632</v>
      </c>
      <c r="C431" s="15">
        <v>53520</v>
      </c>
      <c r="D431" s="71">
        <v>0.85</v>
      </c>
      <c r="E431" s="72">
        <v>0.85</v>
      </c>
      <c r="F431" s="73">
        <v>82.7</v>
      </c>
      <c r="G431" s="74">
        <v>82</v>
      </c>
      <c r="H431" s="74">
        <v>697</v>
      </c>
      <c r="I431" s="74">
        <v>91</v>
      </c>
      <c r="J431" s="74">
        <v>5900</v>
      </c>
      <c r="K431" s="74">
        <v>82.5</v>
      </c>
      <c r="L431" s="74">
        <v>692</v>
      </c>
      <c r="M431" s="74">
        <v>92</v>
      </c>
      <c r="N431" s="74">
        <v>6000</v>
      </c>
      <c r="O431" s="75">
        <f t="shared" si="116"/>
        <v>82.5</v>
      </c>
      <c r="P431" s="75">
        <f t="shared" si="117"/>
        <v>6000</v>
      </c>
      <c r="Q431" s="76" t="s">
        <v>22</v>
      </c>
      <c r="R431" s="75">
        <v>6</v>
      </c>
      <c r="S431" s="77">
        <v>37828.633333333331</v>
      </c>
      <c r="T431" s="78">
        <v>14.273333333333337</v>
      </c>
      <c r="U431" s="78">
        <v>20.975333333333349</v>
      </c>
      <c r="V431" s="78">
        <v>124.45999999999998</v>
      </c>
      <c r="W431" s="78">
        <v>112.16000000000003</v>
      </c>
      <c r="X431" s="78">
        <v>12.300000000000002</v>
      </c>
      <c r="Y431" s="78">
        <v>1.596333333333334</v>
      </c>
      <c r="Z431" s="78">
        <v>0.77166666666666639</v>
      </c>
      <c r="AA431" s="78">
        <v>1.773333333333333E-2</v>
      </c>
      <c r="AB431" s="78">
        <v>0.76424333333333339</v>
      </c>
      <c r="AC431" s="78">
        <v>5.1239999999999973E-2</v>
      </c>
      <c r="AD431" s="78">
        <v>11.457336666666665</v>
      </c>
      <c r="AE431" s="78">
        <v>10.325056666666663</v>
      </c>
      <c r="AF431" s="79">
        <v>99.976926666666671</v>
      </c>
      <c r="AG431" s="78">
        <v>9.7810000000000008E-2</v>
      </c>
      <c r="AH431" s="78">
        <v>4.4658666666666669</v>
      </c>
      <c r="AI431" s="78">
        <v>12.076686666666667</v>
      </c>
      <c r="AJ431" s="77">
        <v>3182.5333333333333</v>
      </c>
      <c r="AK431" s="80">
        <v>41.866358261025368</v>
      </c>
      <c r="AL431" s="80">
        <v>0.28764601489514852</v>
      </c>
      <c r="AM431" s="80">
        <v>8.1930724872668267E-3</v>
      </c>
      <c r="AN431" s="80">
        <v>0.32547048173798948</v>
      </c>
      <c r="AO431" s="80">
        <v>0.28357325879470402</v>
      </c>
      <c r="AP431" s="80">
        <v>5.8722021951470672E-2</v>
      </c>
      <c r="AQ431" s="80">
        <v>8.5028730776551507E-3</v>
      </c>
      <c r="AR431" s="80">
        <v>3.3226841386238583E-2</v>
      </c>
      <c r="AS431" s="80">
        <v>4.7946330148538118E-5</v>
      </c>
      <c r="AT431" s="80">
        <v>1.4986446367055921E-2</v>
      </c>
      <c r="AU431" s="80">
        <v>2.633995260907435E-4</v>
      </c>
      <c r="AV431" s="80">
        <v>2.773909830388582E-2</v>
      </c>
      <c r="AW431" s="80">
        <v>2.4739005685331415E-2</v>
      </c>
      <c r="AX431" s="80">
        <v>3.7594325812953945E-4</v>
      </c>
      <c r="AY431" s="80">
        <v>4.1727647330326908E-3</v>
      </c>
      <c r="AZ431" s="80">
        <v>3.6890642990192644E-3</v>
      </c>
      <c r="BA431" s="80">
        <v>2.9242113388096711E-2</v>
      </c>
      <c r="BB431" s="80">
        <v>0.50741626340492507</v>
      </c>
      <c r="BC431" s="24">
        <v>57</v>
      </c>
      <c r="BD431" s="29">
        <v>44</v>
      </c>
      <c r="BE431" s="30">
        <f t="shared" si="110"/>
        <v>0.99614398365049095</v>
      </c>
      <c r="BF431" s="30">
        <v>0.92078399346672102</v>
      </c>
      <c r="BG431" s="30">
        <f t="shared" si="111"/>
        <v>1.0881309938973944</v>
      </c>
      <c r="BH431" s="31">
        <f t="shared" si="112"/>
        <v>82.659522162999806</v>
      </c>
      <c r="BI431" s="32">
        <f t="shared" si="113"/>
        <v>6528.7859633843664</v>
      </c>
      <c r="BJ431" s="33">
        <f t="shared" si="114"/>
        <v>0.95618988953728812</v>
      </c>
      <c r="BK431" s="33">
        <f t="shared" si="115"/>
        <v>0.95250280568999712</v>
      </c>
      <c r="BL431" s="15"/>
    </row>
    <row r="432" spans="1:64" x14ac:dyDescent="0.3">
      <c r="A432" s="34" t="s">
        <v>25</v>
      </c>
      <c r="B432" s="70">
        <v>40632</v>
      </c>
      <c r="C432" s="15">
        <v>55560.000000000007</v>
      </c>
      <c r="D432" s="71">
        <v>0.85</v>
      </c>
      <c r="E432" s="72">
        <v>0.85</v>
      </c>
      <c r="F432" s="73">
        <v>82.7</v>
      </c>
      <c r="G432" s="74">
        <v>83</v>
      </c>
      <c r="H432" s="74">
        <v>726</v>
      </c>
      <c r="I432" s="74">
        <v>92</v>
      </c>
      <c r="J432" s="74">
        <v>6200</v>
      </c>
      <c r="K432" s="74">
        <v>83</v>
      </c>
      <c r="L432" s="74">
        <v>709</v>
      </c>
      <c r="M432" s="74">
        <v>92</v>
      </c>
      <c r="N432" s="74">
        <v>6170</v>
      </c>
      <c r="O432" s="75">
        <f t="shared" si="116"/>
        <v>83</v>
      </c>
      <c r="P432" s="75">
        <f t="shared" si="117"/>
        <v>6170</v>
      </c>
      <c r="Q432" s="76" t="s">
        <v>17</v>
      </c>
      <c r="R432" s="75">
        <v>6</v>
      </c>
      <c r="S432" s="77">
        <v>38558.76666666667</v>
      </c>
      <c r="T432" s="78">
        <v>12.517333333333328</v>
      </c>
      <c r="U432" s="78">
        <v>20.864333333333338</v>
      </c>
      <c r="V432" s="78">
        <v>126.39333333333333</v>
      </c>
      <c r="W432" s="78">
        <v>113.41666666666666</v>
      </c>
      <c r="X432" s="78">
        <v>12.976666666666667</v>
      </c>
      <c r="Y432" s="78">
        <v>1.3553333333333335</v>
      </c>
      <c r="Z432" s="78">
        <v>0.58566666666666678</v>
      </c>
      <c r="AA432" s="78">
        <v>1.8083333333333337E-2</v>
      </c>
      <c r="AB432" s="78">
        <v>0.65749666666666684</v>
      </c>
      <c r="AC432" s="78">
        <v>4.2713333333333346E-2</v>
      </c>
      <c r="AD432" s="78">
        <v>11.42146</v>
      </c>
      <c r="AE432" s="78">
        <v>10.24884</v>
      </c>
      <c r="AF432" s="79">
        <v>99.980270000000004</v>
      </c>
      <c r="AG432" s="78">
        <v>7.2873333333333318E-2</v>
      </c>
      <c r="AH432" s="78">
        <v>4.5298866666666662</v>
      </c>
      <c r="AI432" s="78">
        <v>12.038876666666663</v>
      </c>
      <c r="AJ432" s="77">
        <v>3182</v>
      </c>
      <c r="AK432" s="80">
        <v>77.55829101918944</v>
      </c>
      <c r="AL432" s="80">
        <v>0.20292572674478429</v>
      </c>
      <c r="AM432" s="80">
        <v>1.0400044208570677E-2</v>
      </c>
      <c r="AN432" s="80">
        <v>0.52320849232151645</v>
      </c>
      <c r="AO432" s="80">
        <v>0.49276372833103937</v>
      </c>
      <c r="AP432" s="80">
        <v>4.3018306715207504E-2</v>
      </c>
      <c r="AQ432" s="80">
        <v>2.459791599433506E-2</v>
      </c>
      <c r="AR432" s="80">
        <v>1.1943352886058403E-2</v>
      </c>
      <c r="AS432" s="80">
        <v>4.6113303737742427E-5</v>
      </c>
      <c r="AT432" s="80">
        <v>1.0633826421745658E-2</v>
      </c>
      <c r="AU432" s="80">
        <v>8.4963819209782788E-4</v>
      </c>
      <c r="AV432" s="80">
        <v>2.9940845126625232E-2</v>
      </c>
      <c r="AW432" s="80">
        <v>2.8776925622377814E-2</v>
      </c>
      <c r="AX432" s="80">
        <v>2.6929025489233612E-4</v>
      </c>
      <c r="AY432" s="80">
        <v>1.4848507026618545E-3</v>
      </c>
      <c r="AZ432" s="80">
        <v>6.8060182968805068E-3</v>
      </c>
      <c r="BA432" s="80">
        <v>3.1548820223128188E-2</v>
      </c>
      <c r="BB432" s="80">
        <v>0</v>
      </c>
      <c r="BC432" s="24">
        <v>58</v>
      </c>
      <c r="BD432" s="29">
        <v>44</v>
      </c>
      <c r="BE432" s="30">
        <f t="shared" si="110"/>
        <v>0.99807199182524553</v>
      </c>
      <c r="BF432" s="30">
        <v>0.92078399346672102</v>
      </c>
      <c r="BG432" s="30">
        <f t="shared" si="111"/>
        <v>1.0870794968079467</v>
      </c>
      <c r="BH432" s="31">
        <f t="shared" si="112"/>
        <v>83.080128223789018</v>
      </c>
      <c r="BI432" s="32">
        <f t="shared" si="113"/>
        <v>6707.2804953050309</v>
      </c>
      <c r="BJ432" s="33">
        <f t="shared" si="114"/>
        <v>0.9590209080609684</v>
      </c>
      <c r="BK432" s="33">
        <f t="shared" si="115"/>
        <v>0.95717190791046636</v>
      </c>
      <c r="BL432" s="15"/>
    </row>
    <row r="433" spans="1:64" x14ac:dyDescent="0.3">
      <c r="A433" s="34" t="s">
        <v>25</v>
      </c>
      <c r="B433" s="70">
        <v>40632</v>
      </c>
      <c r="C433" s="15">
        <v>55860</v>
      </c>
      <c r="D433" s="71">
        <v>0.85</v>
      </c>
      <c r="E433" s="72">
        <v>0.85</v>
      </c>
      <c r="F433" s="73">
        <v>82.7</v>
      </c>
      <c r="G433" s="74">
        <v>83</v>
      </c>
      <c r="H433" s="74">
        <v>715</v>
      </c>
      <c r="I433" s="74">
        <v>92</v>
      </c>
      <c r="J433" s="74">
        <v>6170</v>
      </c>
      <c r="K433" s="74">
        <v>83</v>
      </c>
      <c r="L433" s="74">
        <v>702</v>
      </c>
      <c r="M433" s="74">
        <v>92</v>
      </c>
      <c r="N433" s="74">
        <v>6180</v>
      </c>
      <c r="O433" s="75">
        <f t="shared" si="116"/>
        <v>83</v>
      </c>
      <c r="P433" s="75">
        <f t="shared" si="117"/>
        <v>6180</v>
      </c>
      <c r="Q433" s="76" t="s">
        <v>22</v>
      </c>
      <c r="R433" s="75">
        <v>6</v>
      </c>
      <c r="S433" s="77">
        <v>38479.300000000003</v>
      </c>
      <c r="T433" s="78">
        <v>12.903333333333334</v>
      </c>
      <c r="U433" s="78">
        <v>20.875</v>
      </c>
      <c r="V433" s="78">
        <v>131.86000000000001</v>
      </c>
      <c r="W433" s="78">
        <v>119.19666666666667</v>
      </c>
      <c r="X433" s="78">
        <v>12.663333333333329</v>
      </c>
      <c r="Y433" s="78">
        <v>1.2576666666666665</v>
      </c>
      <c r="Z433" s="78">
        <v>0.60633333333333339</v>
      </c>
      <c r="AA433" s="78">
        <v>1.8033333333333342E-2</v>
      </c>
      <c r="AB433" s="78">
        <v>0.67914666666666645</v>
      </c>
      <c r="AC433" s="78">
        <v>3.9719999999999998E-2</v>
      </c>
      <c r="AD433" s="78">
        <v>11.939339999999994</v>
      </c>
      <c r="AE433" s="78">
        <v>10.792720000000001</v>
      </c>
      <c r="AF433" s="79">
        <v>99.980083333333354</v>
      </c>
      <c r="AG433" s="78">
        <v>7.5580000000000008E-2</v>
      </c>
      <c r="AH433" s="78">
        <v>4.5229533333333336</v>
      </c>
      <c r="AI433" s="78">
        <v>12.584746666666668</v>
      </c>
      <c r="AJ433" s="77">
        <v>3182</v>
      </c>
      <c r="AK433" s="80">
        <v>88.106968686589795</v>
      </c>
      <c r="AL433" s="80">
        <v>0.32564348321585185</v>
      </c>
      <c r="AM433" s="80">
        <v>1.852305180783833E-2</v>
      </c>
      <c r="AN433" s="80">
        <v>0.37929153559002354</v>
      </c>
      <c r="AO433" s="80">
        <v>0.40213510625207977</v>
      </c>
      <c r="AP433" s="80">
        <v>5.5605341676753489E-2</v>
      </c>
      <c r="AQ433" s="80">
        <v>2.6350859873862851E-2</v>
      </c>
      <c r="AR433" s="80">
        <v>1.2994251602637376E-2</v>
      </c>
      <c r="AS433" s="80">
        <v>4.7946330148539791E-5</v>
      </c>
      <c r="AT433" s="80">
        <v>1.6387878896081808E-2</v>
      </c>
      <c r="AU433" s="80">
        <v>7.7209968982928814E-4</v>
      </c>
      <c r="AV433" s="80">
        <v>1.8894144321857421E-2</v>
      </c>
      <c r="AW433" s="80">
        <v>2.0969557573482393E-2</v>
      </c>
      <c r="AX433" s="80">
        <v>4.3556014932399732E-4</v>
      </c>
      <c r="AY433" s="80">
        <v>1.6067529904791825E-3</v>
      </c>
      <c r="AZ433" s="80">
        <v>7.7562314584328036E-3</v>
      </c>
      <c r="BA433" s="80">
        <v>1.9921756142872966E-2</v>
      </c>
      <c r="BB433" s="80">
        <v>0</v>
      </c>
      <c r="BC433" s="24">
        <v>58</v>
      </c>
      <c r="BD433" s="29">
        <v>44</v>
      </c>
      <c r="BE433" s="30">
        <f t="shared" si="110"/>
        <v>0.99807199182524553</v>
      </c>
      <c r="BF433" s="30">
        <v>0.92078399346672102</v>
      </c>
      <c r="BG433" s="30">
        <f t="shared" si="111"/>
        <v>1.0870794968079467</v>
      </c>
      <c r="BH433" s="31">
        <f t="shared" si="112"/>
        <v>83.080128223789018</v>
      </c>
      <c r="BI433" s="32">
        <f t="shared" si="113"/>
        <v>6718.1512902731101</v>
      </c>
      <c r="BJ433" s="33">
        <f t="shared" si="114"/>
        <v>0.9590209080609684</v>
      </c>
      <c r="BK433" s="33">
        <f t="shared" si="115"/>
        <v>0.95717190791046636</v>
      </c>
      <c r="BL433" s="15"/>
    </row>
    <row r="434" spans="1:64" x14ac:dyDescent="0.3">
      <c r="A434" s="34" t="s">
        <v>25</v>
      </c>
      <c r="B434" s="70">
        <v>40632</v>
      </c>
      <c r="C434" s="15">
        <v>53700</v>
      </c>
      <c r="D434" s="71">
        <v>1</v>
      </c>
      <c r="E434" s="72">
        <v>1</v>
      </c>
      <c r="F434" s="73">
        <v>88.5</v>
      </c>
      <c r="G434" s="74">
        <v>86.5</v>
      </c>
      <c r="H434" s="74">
        <v>742</v>
      </c>
      <c r="I434" s="74">
        <v>98</v>
      </c>
      <c r="J434" s="74">
        <v>6930</v>
      </c>
      <c r="K434" s="74">
        <v>87</v>
      </c>
      <c r="L434" s="74">
        <v>741</v>
      </c>
      <c r="M434" s="74">
        <v>98</v>
      </c>
      <c r="N434" s="74">
        <v>7020</v>
      </c>
      <c r="O434" s="75">
        <f t="shared" si="116"/>
        <v>87</v>
      </c>
      <c r="P434" s="75">
        <f t="shared" si="117"/>
        <v>7020</v>
      </c>
      <c r="Q434" s="76" t="s">
        <v>22</v>
      </c>
      <c r="R434" s="75">
        <v>6</v>
      </c>
      <c r="S434" s="77">
        <v>40564.1</v>
      </c>
      <c r="T434" s="78">
        <v>15.269333333333329</v>
      </c>
      <c r="U434" s="78">
        <v>20.455000000000002</v>
      </c>
      <c r="V434" s="78">
        <v>149.27000000000001</v>
      </c>
      <c r="W434" s="78">
        <v>135.25000000000003</v>
      </c>
      <c r="X434" s="78">
        <v>14.020000000000003</v>
      </c>
      <c r="Y434" s="78">
        <v>1.4839999999999995</v>
      </c>
      <c r="Z434" s="78">
        <v>0.73033333333333339</v>
      </c>
      <c r="AA434" s="78">
        <v>1.9000000000000006E-2</v>
      </c>
      <c r="AB434" s="78">
        <v>0.76201999999999992</v>
      </c>
      <c r="AC434" s="78">
        <v>4.4506666666666674E-2</v>
      </c>
      <c r="AD434" s="78">
        <v>12.839589999999998</v>
      </c>
      <c r="AE434" s="78">
        <v>11.633656666666667</v>
      </c>
      <c r="AF434" s="79">
        <v>99.97765333333335</v>
      </c>
      <c r="AG434" s="78">
        <v>8.6493333333333339E-2</v>
      </c>
      <c r="AH434" s="78">
        <v>4.7058599999999995</v>
      </c>
      <c r="AI434" s="78">
        <v>13.533670000000001</v>
      </c>
      <c r="AJ434" s="77">
        <v>3181</v>
      </c>
      <c r="AK434" s="80">
        <v>49.015374082490602</v>
      </c>
      <c r="AL434" s="80">
        <v>0.17793709336588578</v>
      </c>
      <c r="AM434" s="80">
        <v>1.0422125006694514E-2</v>
      </c>
      <c r="AN434" s="80">
        <v>0.26149437918400203</v>
      </c>
      <c r="AO434" s="80">
        <v>0.25017235438103619</v>
      </c>
      <c r="AP434" s="80">
        <v>5.5086139441974581E-2</v>
      </c>
      <c r="AQ434" s="80">
        <v>1.3287276776598406E-2</v>
      </c>
      <c r="AR434" s="80">
        <v>1.3767361035618184E-2</v>
      </c>
      <c r="AS434" s="80">
        <v>7.0575160676046272E-18</v>
      </c>
      <c r="AT434" s="80">
        <v>8.9078965356393317E-3</v>
      </c>
      <c r="AU434" s="80">
        <v>4.0762840865208341E-4</v>
      </c>
      <c r="AV434" s="80">
        <v>2.3742822508911E-2</v>
      </c>
      <c r="AW434" s="80">
        <v>2.3642082342113211E-2</v>
      </c>
      <c r="AX434" s="80">
        <v>2.1929877797741002E-4</v>
      </c>
      <c r="AY434" s="80">
        <v>1.6391615462524255E-3</v>
      </c>
      <c r="AZ434" s="80">
        <v>4.293266580476328E-3</v>
      </c>
      <c r="BA434" s="80">
        <v>2.5030659131387797E-2</v>
      </c>
      <c r="BB434" s="80">
        <v>0</v>
      </c>
      <c r="BC434" s="24">
        <v>56</v>
      </c>
      <c r="BD434" s="29">
        <v>44</v>
      </c>
      <c r="BE434" s="30">
        <f t="shared" si="110"/>
        <v>0.99421597547573626</v>
      </c>
      <c r="BF434" s="30">
        <v>0.92078399346672102</v>
      </c>
      <c r="BG434" s="30">
        <f t="shared" si="111"/>
        <v>1.0891855481395998</v>
      </c>
      <c r="BH434" s="31">
        <f t="shared" si="112"/>
        <v>87.25270182187316</v>
      </c>
      <c r="BI434" s="32">
        <f t="shared" si="113"/>
        <v>7646.08254793999</v>
      </c>
      <c r="BJ434" s="33">
        <f t="shared" si="114"/>
        <v>0.98779132166478323</v>
      </c>
      <c r="BK434" s="33">
        <f t="shared" si="115"/>
        <v>0.9820779124354192</v>
      </c>
      <c r="BL434" s="15"/>
    </row>
    <row r="435" spans="1:64" x14ac:dyDescent="0.3">
      <c r="A435" s="34" t="s">
        <v>25</v>
      </c>
      <c r="B435" s="70">
        <v>40632</v>
      </c>
      <c r="C435" s="15"/>
      <c r="D435" s="71">
        <v>1</v>
      </c>
      <c r="E435" s="72">
        <v>1</v>
      </c>
      <c r="F435" s="73">
        <v>88.5</v>
      </c>
      <c r="G435" s="74">
        <v>86.5</v>
      </c>
      <c r="H435" s="74">
        <v>742</v>
      </c>
      <c r="I435" s="74">
        <v>98</v>
      </c>
      <c r="J435" s="74">
        <v>6930</v>
      </c>
      <c r="K435" s="74">
        <v>87</v>
      </c>
      <c r="L435" s="74">
        <v>741</v>
      </c>
      <c r="M435" s="74">
        <v>98</v>
      </c>
      <c r="N435" s="74">
        <v>7020</v>
      </c>
      <c r="O435" s="75">
        <f t="shared" si="116"/>
        <v>87</v>
      </c>
      <c r="P435" s="75">
        <f t="shared" si="117"/>
        <v>7020</v>
      </c>
      <c r="Q435" s="76" t="s">
        <v>22</v>
      </c>
      <c r="R435" s="75">
        <v>6</v>
      </c>
      <c r="S435" s="77">
        <v>40612.400000000001</v>
      </c>
      <c r="T435" s="78">
        <v>15.203333333333326</v>
      </c>
      <c r="U435" s="78">
        <v>20.445000000000004</v>
      </c>
      <c r="V435" s="78">
        <v>149.96</v>
      </c>
      <c r="W435" s="78">
        <v>135.97999999999999</v>
      </c>
      <c r="X435" s="78">
        <v>13.979999999999995</v>
      </c>
      <c r="Y435" s="78">
        <v>1.4509999999999998</v>
      </c>
      <c r="Z435" s="78">
        <v>0.72866666666666691</v>
      </c>
      <c r="AA435" s="78">
        <v>1.9026666666666671E-2</v>
      </c>
      <c r="AB435" s="78">
        <v>0.75791333333333344</v>
      </c>
      <c r="AC435" s="78">
        <v>4.3483333333333325E-2</v>
      </c>
      <c r="AD435" s="78">
        <v>12.88408666666667</v>
      </c>
      <c r="AE435" s="78">
        <v>11.682966666666662</v>
      </c>
      <c r="AF435" s="79">
        <v>99.977853333333329</v>
      </c>
      <c r="AG435" s="78">
        <v>8.620666666666664E-2</v>
      </c>
      <c r="AH435" s="78">
        <v>4.7100766666666667</v>
      </c>
      <c r="AI435" s="78">
        <v>13.580560000000002</v>
      </c>
      <c r="AJ435" s="77">
        <v>3181</v>
      </c>
      <c r="AK435" s="80">
        <v>35.234779055177583</v>
      </c>
      <c r="AL435" s="80">
        <v>0.1903958369105094</v>
      </c>
      <c r="AM435" s="80">
        <v>5.7235147147225735E-3</v>
      </c>
      <c r="AN435" s="80">
        <v>0.14287684593190106</v>
      </c>
      <c r="AO435" s="80">
        <v>0.14715696522351043</v>
      </c>
      <c r="AP435" s="80">
        <v>4.068381021724847E-2</v>
      </c>
      <c r="AQ435" s="80">
        <v>1.0288929437289257E-2</v>
      </c>
      <c r="AR435" s="80">
        <v>1.4558640835892136E-2</v>
      </c>
      <c r="AS435" s="80">
        <v>4.4977644510880097E-5</v>
      </c>
      <c r="AT435" s="80">
        <v>9.6731670573571744E-3</v>
      </c>
      <c r="AU435" s="80">
        <v>3.3330459646243758E-4</v>
      </c>
      <c r="AV435" s="80">
        <v>1.1112705785948584E-2</v>
      </c>
      <c r="AW435" s="80">
        <v>1.1215486009833991E-2</v>
      </c>
      <c r="AX435" s="80">
        <v>2.3449628088162595E-4</v>
      </c>
      <c r="AY435" s="80">
        <v>1.7196497905965775E-3</v>
      </c>
      <c r="AZ435" s="80">
        <v>3.0838492889214445E-3</v>
      </c>
      <c r="BA435" s="80">
        <v>1.1711785988246244E-2</v>
      </c>
      <c r="BB435" s="80">
        <v>0</v>
      </c>
      <c r="BC435" s="24">
        <v>56</v>
      </c>
      <c r="BD435" s="29">
        <v>44</v>
      </c>
      <c r="BE435" s="30">
        <f t="shared" si="110"/>
        <v>0.99421597547573626</v>
      </c>
      <c r="BF435" s="30">
        <v>0.92078399346672102</v>
      </c>
      <c r="BG435" s="30">
        <f t="shared" si="111"/>
        <v>1.0891855481395998</v>
      </c>
      <c r="BH435" s="31">
        <f t="shared" si="112"/>
        <v>87.25270182187316</v>
      </c>
      <c r="BI435" s="32">
        <f t="shared" si="113"/>
        <v>7646.08254793999</v>
      </c>
      <c r="BJ435" s="33">
        <f t="shared" si="114"/>
        <v>0.98779132166478323</v>
      </c>
      <c r="BK435" s="33">
        <f t="shared" si="115"/>
        <v>0.9820779124354192</v>
      </c>
      <c r="BL435" s="15"/>
    </row>
    <row r="436" spans="1:64" x14ac:dyDescent="0.3">
      <c r="A436" s="34" t="s">
        <v>25</v>
      </c>
      <c r="B436" s="70">
        <v>40632</v>
      </c>
      <c r="C436" s="15">
        <v>55440.000000000007</v>
      </c>
      <c r="D436" s="71">
        <v>1</v>
      </c>
      <c r="E436" s="72">
        <v>1</v>
      </c>
      <c r="F436" s="73">
        <v>88.5</v>
      </c>
      <c r="G436" s="74">
        <v>87</v>
      </c>
      <c r="H436" s="74">
        <v>781</v>
      </c>
      <c r="I436" s="74">
        <v>98</v>
      </c>
      <c r="J436" s="74">
        <v>7200</v>
      </c>
      <c r="K436" s="74">
        <v>87</v>
      </c>
      <c r="L436" s="74">
        <v>757</v>
      </c>
      <c r="M436" s="74">
        <v>98</v>
      </c>
      <c r="N436" s="74">
        <v>7240</v>
      </c>
      <c r="O436" s="75">
        <f t="shared" si="116"/>
        <v>87</v>
      </c>
      <c r="P436" s="75">
        <f t="shared" si="117"/>
        <v>7240</v>
      </c>
      <c r="Q436" s="76" t="s">
        <v>17</v>
      </c>
      <c r="R436" s="75">
        <v>6</v>
      </c>
      <c r="S436" s="77">
        <v>43775.166666666664</v>
      </c>
      <c r="T436" s="78">
        <v>22.122666666666667</v>
      </c>
      <c r="U436" s="78">
        <v>19.873666666666665</v>
      </c>
      <c r="V436" s="78">
        <v>162.87</v>
      </c>
      <c r="W436" s="78">
        <v>148.03000000000003</v>
      </c>
      <c r="X436" s="78">
        <v>14.839999999999996</v>
      </c>
      <c r="Y436" s="78">
        <v>2.1553333333333335</v>
      </c>
      <c r="Z436" s="78">
        <v>0.7143333333333336</v>
      </c>
      <c r="AA436" s="78">
        <v>2.0513333333333331E-2</v>
      </c>
      <c r="AB436" s="78">
        <v>1.0223333333333331</v>
      </c>
      <c r="AC436" s="78">
        <v>6.0033333333333341E-2</v>
      </c>
      <c r="AD436" s="78">
        <v>13.010659999999994</v>
      </c>
      <c r="AE436" s="78">
        <v>11.825173333333334</v>
      </c>
      <c r="AF436" s="79">
        <v>99.969976666666653</v>
      </c>
      <c r="AG436" s="78">
        <v>7.8570000000000001E-2</v>
      </c>
      <c r="AH436" s="78">
        <v>4.9864266666666692</v>
      </c>
      <c r="AI436" s="78">
        <v>13.713973333333335</v>
      </c>
      <c r="AJ436" s="77">
        <v>3178</v>
      </c>
      <c r="AK436" s="80">
        <v>76.20348590635551</v>
      </c>
      <c r="AL436" s="80">
        <v>0.35803037179321928</v>
      </c>
      <c r="AM436" s="80">
        <v>1.4015590662158317E-2</v>
      </c>
      <c r="AN436" s="80">
        <v>0.2718392019634765</v>
      </c>
      <c r="AO436" s="80">
        <v>0.33543589757107045</v>
      </c>
      <c r="AP436" s="80">
        <v>9.3218319939879932E-2</v>
      </c>
      <c r="AQ436" s="80">
        <v>0.11799279151953784</v>
      </c>
      <c r="AR436" s="80">
        <v>1.3308885632599342E-2</v>
      </c>
      <c r="AS436" s="80">
        <v>3.4574590364175838E-5</v>
      </c>
      <c r="AT436" s="80">
        <v>1.6263696261672931E-2</v>
      </c>
      <c r="AU436" s="80">
        <v>3.2093971217438126E-3</v>
      </c>
      <c r="AV436" s="80">
        <v>1.6405919873525944E-2</v>
      </c>
      <c r="AW436" s="80">
        <v>1.8625083815286166E-2</v>
      </c>
      <c r="AX436" s="80">
        <v>5.1774266896233894E-4</v>
      </c>
      <c r="AY436" s="80">
        <v>1.4725417856023058E-3</v>
      </c>
      <c r="AZ436" s="80">
        <v>6.6247671830703056E-3</v>
      </c>
      <c r="BA436" s="80">
        <v>1.728303799390752E-2</v>
      </c>
      <c r="BB436" s="80">
        <v>0</v>
      </c>
      <c r="BC436" s="24">
        <v>58</v>
      </c>
      <c r="BD436" s="29">
        <v>44</v>
      </c>
      <c r="BE436" s="30">
        <f t="shared" si="110"/>
        <v>0.99807199182524553</v>
      </c>
      <c r="BF436" s="30">
        <v>0.92078399346672102</v>
      </c>
      <c r="BG436" s="30">
        <f t="shared" si="111"/>
        <v>1.0870794968079467</v>
      </c>
      <c r="BH436" s="31">
        <f t="shared" si="112"/>
        <v>87.083989824935472</v>
      </c>
      <c r="BI436" s="32">
        <f t="shared" si="113"/>
        <v>7870.4555568895339</v>
      </c>
      <c r="BJ436" s="33">
        <f t="shared" si="114"/>
        <v>0.98660266855025369</v>
      </c>
      <c r="BK436" s="33">
        <f t="shared" si="115"/>
        <v>0.98470049054005426</v>
      </c>
      <c r="BL436" s="15"/>
    </row>
    <row r="437" spans="1:64" x14ac:dyDescent="0.3">
      <c r="A437" s="14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</row>
    <row r="438" spans="1:64" x14ac:dyDescent="0.3">
      <c r="A438" s="14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</row>
    <row r="439" spans="1:64" x14ac:dyDescent="0.3">
      <c r="A439" s="14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</row>
    <row r="440" spans="1:64" x14ac:dyDescent="0.3">
      <c r="A440" s="14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</row>
    <row r="441" spans="1:64" x14ac:dyDescent="0.3">
      <c r="A441" s="34" t="s">
        <v>29</v>
      </c>
      <c r="B441" s="81">
        <v>40632</v>
      </c>
      <c r="C441" s="15">
        <v>64560</v>
      </c>
      <c r="D441" s="82">
        <v>0.04</v>
      </c>
      <c r="E441" s="83">
        <v>0.04</v>
      </c>
      <c r="F441" s="84">
        <v>20</v>
      </c>
      <c r="G441" s="85"/>
      <c r="H441" s="85"/>
      <c r="I441" s="85"/>
      <c r="J441" s="85"/>
      <c r="K441" s="85">
        <v>21</v>
      </c>
      <c r="L441" s="85">
        <v>473</v>
      </c>
      <c r="M441" s="85">
        <v>59</v>
      </c>
      <c r="N441" s="85">
        <v>770</v>
      </c>
      <c r="O441" s="86">
        <f t="shared" ref="O441:O468" si="118">IF(R441&lt;&gt;"",IF(R441&lt;1,G441,K441),"")</f>
        <v>21</v>
      </c>
      <c r="P441" s="86">
        <f t="shared" ref="P441:P468" si="119">IF(R441&lt;&gt;"",IF(R441&lt;1,J441,N441),"")</f>
        <v>770</v>
      </c>
      <c r="Q441" s="87" t="s">
        <v>17</v>
      </c>
      <c r="R441" s="86">
        <v>8</v>
      </c>
      <c r="S441" s="88">
        <v>19382.866666666665</v>
      </c>
      <c r="T441" s="89">
        <v>879.0926666666669</v>
      </c>
      <c r="U441" s="89">
        <v>18.674666666666667</v>
      </c>
      <c r="V441" s="89">
        <v>12.553333333333331</v>
      </c>
      <c r="W441" s="89">
        <v>10.556666666666665</v>
      </c>
      <c r="X441" s="89">
        <v>1.9966666666666668</v>
      </c>
      <c r="Y441" s="89">
        <v>258.94133333333338</v>
      </c>
      <c r="Z441" s="89">
        <v>2.0956666666666668</v>
      </c>
      <c r="AA441" s="89">
        <v>9.6433333333333319E-3</v>
      </c>
      <c r="AB441" s="89">
        <v>87.406756666666681</v>
      </c>
      <c r="AC441" s="89">
        <v>15.181713333333331</v>
      </c>
      <c r="AD441" s="89">
        <v>2.1105466666666666</v>
      </c>
      <c r="AE441" s="89">
        <v>1.7748466666666667</v>
      </c>
      <c r="AF441" s="90">
        <v>96.428489999999996</v>
      </c>
      <c r="AG441" s="89">
        <v>0.48487000000000002</v>
      </c>
      <c r="AH441" s="89">
        <v>2.8679766666666677</v>
      </c>
      <c r="AI441" s="89">
        <v>2.2246366666666666</v>
      </c>
      <c r="AJ441" s="88">
        <v>3027.8333333333335</v>
      </c>
      <c r="AK441" s="91">
        <v>125.40217600641536</v>
      </c>
      <c r="AL441" s="91">
        <v>3.8226926178025762</v>
      </c>
      <c r="AM441" s="91">
        <v>1.5477087254553223E-2</v>
      </c>
      <c r="AN441" s="91">
        <v>5.0741626340492306E-2</v>
      </c>
      <c r="AO441" s="91">
        <v>6.7891055392436034E-2</v>
      </c>
      <c r="AP441" s="91">
        <v>4.1384099339733395E-2</v>
      </c>
      <c r="AQ441" s="91">
        <v>3.1841046306373175</v>
      </c>
      <c r="AR441" s="91">
        <v>2.7876987584414707E-2</v>
      </c>
      <c r="AS441" s="91">
        <v>6.7891055392436668E-5</v>
      </c>
      <c r="AT441" s="91">
        <v>0.43022339399865522</v>
      </c>
      <c r="AU441" s="91">
        <v>0.24361443495751631</v>
      </c>
      <c r="AV441" s="91">
        <v>1.2757167919774933E-2</v>
      </c>
      <c r="AW441" s="91">
        <v>1.1592677038524809E-2</v>
      </c>
      <c r="AX441" s="91">
        <v>3.2636370128622492E-2</v>
      </c>
      <c r="AY441" s="91">
        <v>7.2990386707594132E-3</v>
      </c>
      <c r="AZ441" s="91">
        <v>1.1766541792180276E-2</v>
      </c>
      <c r="BA441" s="91">
        <v>1.3444175340076163E-2</v>
      </c>
      <c r="BB441" s="91">
        <v>1.085431213638262</v>
      </c>
      <c r="BC441" s="24">
        <v>71</v>
      </c>
      <c r="BD441" s="29">
        <v>46</v>
      </c>
      <c r="BE441" s="30">
        <f t="shared" ref="BE441:BE468" si="120">IF(BC441&lt;&gt;"",(459.67+BC441)/518.67,"")</f>
        <v>1.0231360980970561</v>
      </c>
      <c r="BF441" s="30">
        <v>0.92010344358241447</v>
      </c>
      <c r="BG441" s="30">
        <f t="shared" ref="BG441:BG468" si="121">IF(BF441&lt;&gt;"",1/(BF441*SQRT(BE441)),"")</f>
        <v>1.0744758039437603</v>
      </c>
      <c r="BH441" s="31">
        <f t="shared" ref="BH441:BH468" si="122">IF(BC441&lt;&gt;"",O441/SQRT(BE441),"")</f>
        <v>20.761206632347378</v>
      </c>
      <c r="BI441" s="32">
        <f t="shared" ref="BI441:BI468" si="123">IF(BC441&lt;&gt;"",P441*BG441,"")</f>
        <v>827.34636903669548</v>
      </c>
      <c r="BJ441" s="33">
        <f t="shared" ref="BJ441:BJ468" si="124">IF(BC441&lt;&gt;"",0.4054+0.009348*BH441-0.0000656*BH441^2+0.0000004007*BH441^3,"")</f>
        <v>0.57478606854776837</v>
      </c>
      <c r="BK441" s="33">
        <f t="shared" ref="BK441:BK468" si="125">IF(BC441&lt;&gt;"",BJ441*BE441,"")</f>
        <v>0.58808437541451075</v>
      </c>
      <c r="BL441" s="15"/>
    </row>
    <row r="442" spans="1:64" x14ac:dyDescent="0.3">
      <c r="A442" s="34" t="s">
        <v>29</v>
      </c>
      <c r="B442" s="81">
        <v>40632</v>
      </c>
      <c r="C442" s="15"/>
      <c r="D442" s="82">
        <v>0.04</v>
      </c>
      <c r="E442" s="83">
        <v>0.04</v>
      </c>
      <c r="F442" s="84">
        <v>20</v>
      </c>
      <c r="G442" s="85"/>
      <c r="H442" s="85"/>
      <c r="I442" s="85"/>
      <c r="J442" s="85"/>
      <c r="K442" s="85">
        <v>21</v>
      </c>
      <c r="L442" s="85">
        <v>473</v>
      </c>
      <c r="M442" s="85">
        <v>59</v>
      </c>
      <c r="N442" s="85">
        <v>770</v>
      </c>
      <c r="O442" s="86">
        <f t="shared" si="118"/>
        <v>21</v>
      </c>
      <c r="P442" s="86">
        <f t="shared" si="119"/>
        <v>770</v>
      </c>
      <c r="Q442" s="87" t="s">
        <v>22</v>
      </c>
      <c r="R442" s="86">
        <v>8</v>
      </c>
      <c r="S442" s="88">
        <v>21617.733333333334</v>
      </c>
      <c r="T442" s="89">
        <v>894.36133333333316</v>
      </c>
      <c r="U442" s="89">
        <v>18.333333333333321</v>
      </c>
      <c r="V442" s="89">
        <v>14.296666666666665</v>
      </c>
      <c r="W442" s="89">
        <v>11.326666666666672</v>
      </c>
      <c r="X442" s="89">
        <v>2.97</v>
      </c>
      <c r="Y442" s="89">
        <v>222.66400000000002</v>
      </c>
      <c r="Z442" s="89">
        <v>2.2829999999999999</v>
      </c>
      <c r="AA442" s="89">
        <v>1.0693333333333326E-2</v>
      </c>
      <c r="AB442" s="89">
        <v>80.145756666666628</v>
      </c>
      <c r="AC442" s="89">
        <v>11.790433333333334</v>
      </c>
      <c r="AD442" s="89">
        <v>2.1710666666666669</v>
      </c>
      <c r="AE442" s="89">
        <v>1.7200433333333334</v>
      </c>
      <c r="AF442" s="90">
        <v>96.938176666666649</v>
      </c>
      <c r="AG442" s="89">
        <v>0.47708333333333341</v>
      </c>
      <c r="AH442" s="89">
        <v>3.0757000000000008</v>
      </c>
      <c r="AI442" s="89">
        <v>2.28843</v>
      </c>
      <c r="AJ442" s="88">
        <v>3043.7333333333331</v>
      </c>
      <c r="AK442" s="91">
        <v>88.428008253508381</v>
      </c>
      <c r="AL442" s="91">
        <v>3.6643329668766609</v>
      </c>
      <c r="AM442" s="91">
        <v>1.3978637231525648E-2</v>
      </c>
      <c r="AN442" s="91">
        <v>0.22511810437985219</v>
      </c>
      <c r="AO442" s="91">
        <v>0.16174337556805732</v>
      </c>
      <c r="AP442" s="91">
        <v>6.5125872818263084E-2</v>
      </c>
      <c r="AQ442" s="91">
        <v>1.9164003613126313</v>
      </c>
      <c r="AR442" s="91">
        <v>2.1679483388678783E-2</v>
      </c>
      <c r="AS442" s="91">
        <v>5.8329228098567564E-5</v>
      </c>
      <c r="AT442" s="91">
        <v>0.19026068447651345</v>
      </c>
      <c r="AU442" s="91">
        <v>7.2747083521743708E-2</v>
      </c>
      <c r="AV442" s="91">
        <v>3.9208701825622541E-2</v>
      </c>
      <c r="AW442" s="91">
        <v>2.8523477121950566E-2</v>
      </c>
      <c r="AX442" s="91">
        <v>6.3696307116108547E-3</v>
      </c>
      <c r="AY442" s="91">
        <v>5.1344733022924641E-3</v>
      </c>
      <c r="AZ442" s="91">
        <v>8.1363382427232199E-3</v>
      </c>
      <c r="BA442" s="91">
        <v>4.1327457266784856E-2</v>
      </c>
      <c r="BB442" s="91">
        <v>0.52083045976218789</v>
      </c>
      <c r="BC442" s="24">
        <v>72</v>
      </c>
      <c r="BD442" s="29">
        <v>44</v>
      </c>
      <c r="BE442" s="30">
        <f t="shared" si="120"/>
        <v>1.0250641062718109</v>
      </c>
      <c r="BF442" s="30">
        <v>0.92010344358241447</v>
      </c>
      <c r="BG442" s="30">
        <f t="shared" si="121"/>
        <v>1.0734648558783415</v>
      </c>
      <c r="BH442" s="31">
        <f t="shared" si="122"/>
        <v>20.741672919625607</v>
      </c>
      <c r="BI442" s="32">
        <f t="shared" si="123"/>
        <v>826.56793902632296</v>
      </c>
      <c r="BJ442" s="33">
        <f t="shared" si="124"/>
        <v>0.57464653802378274</v>
      </c>
      <c r="BK442" s="33">
        <f t="shared" si="125"/>
        <v>0.58904953992153908</v>
      </c>
      <c r="BL442" s="15"/>
    </row>
    <row r="443" spans="1:64" x14ac:dyDescent="0.3">
      <c r="A443" s="34" t="s">
        <v>29</v>
      </c>
      <c r="B443" s="81">
        <v>40632</v>
      </c>
      <c r="C443" s="15">
        <v>68100</v>
      </c>
      <c r="D443" s="82">
        <v>0.04</v>
      </c>
      <c r="E443" s="83">
        <v>0.04</v>
      </c>
      <c r="F443" s="84">
        <v>20</v>
      </c>
      <c r="G443" s="85">
        <v>21</v>
      </c>
      <c r="H443" s="85">
        <v>452</v>
      </c>
      <c r="I443" s="85">
        <v>59</v>
      </c>
      <c r="J443" s="85">
        <v>780</v>
      </c>
      <c r="K443" s="85">
        <v>21.5</v>
      </c>
      <c r="L443" s="85">
        <v>470</v>
      </c>
      <c r="M443" s="85">
        <v>59</v>
      </c>
      <c r="N443" s="85">
        <v>770</v>
      </c>
      <c r="O443" s="86">
        <f t="shared" si="118"/>
        <v>21.5</v>
      </c>
      <c r="P443" s="86">
        <f t="shared" si="119"/>
        <v>770</v>
      </c>
      <c r="Q443" s="87" t="s">
        <v>22</v>
      </c>
      <c r="R443" s="86">
        <v>8</v>
      </c>
      <c r="S443" s="88">
        <v>22230.333333333332</v>
      </c>
      <c r="T443" s="89">
        <v>859.41200000000003</v>
      </c>
      <c r="U443" s="89">
        <v>18.32866666666667</v>
      </c>
      <c r="V443" s="89">
        <v>14.956666666666667</v>
      </c>
      <c r="W443" s="89">
        <v>11.276666666666669</v>
      </c>
      <c r="X443" s="89">
        <v>3.680000000000001</v>
      </c>
      <c r="Y443" s="89">
        <v>206.2676666666666</v>
      </c>
      <c r="Z443" s="89">
        <v>2.5060000000000002</v>
      </c>
      <c r="AA443" s="89">
        <v>1.0950000000000003E-2</v>
      </c>
      <c r="AB443" s="89">
        <v>75.13169666666667</v>
      </c>
      <c r="AC443" s="89">
        <v>10.662233333333331</v>
      </c>
      <c r="AD443" s="89">
        <v>2.2170900000000002</v>
      </c>
      <c r="AE443" s="89">
        <v>1.6716100000000003</v>
      </c>
      <c r="AF443" s="90">
        <v>97.168793333333326</v>
      </c>
      <c r="AG443" s="89">
        <v>0.51122999999999996</v>
      </c>
      <c r="AH443" s="89">
        <v>3.1296266666666677</v>
      </c>
      <c r="AI443" s="89">
        <v>2.3369366666666669</v>
      </c>
      <c r="AJ443" s="88">
        <v>3053.5333333333333</v>
      </c>
      <c r="AK443" s="91">
        <v>146.64203032367405</v>
      </c>
      <c r="AL443" s="91">
        <v>11.274950691839051</v>
      </c>
      <c r="AM443" s="91">
        <v>2.3302113761354756E-2</v>
      </c>
      <c r="AN443" s="91">
        <v>5.0400693299372926E-2</v>
      </c>
      <c r="AO443" s="91">
        <v>4.3018306715208253E-2</v>
      </c>
      <c r="AP443" s="91">
        <v>4.8423419811150233E-2</v>
      </c>
      <c r="AQ443" s="91">
        <v>1.8770881399393056</v>
      </c>
      <c r="AR443" s="91">
        <v>3.1796768432635077E-2</v>
      </c>
      <c r="AS443" s="91">
        <v>8.6103386132301682E-5</v>
      </c>
      <c r="AT443" s="91">
        <v>0.5493687119875561</v>
      </c>
      <c r="AU443" s="91">
        <v>0.12411388633684456</v>
      </c>
      <c r="AV443" s="91">
        <v>1.4988509391967723E-2</v>
      </c>
      <c r="AW443" s="91">
        <v>1.3038757873990597E-2</v>
      </c>
      <c r="AX443" s="91">
        <v>1.662940754814516E-2</v>
      </c>
      <c r="AY443" s="91">
        <v>7.9254348297982599E-3</v>
      </c>
      <c r="AZ443" s="91">
        <v>1.420077543616923E-2</v>
      </c>
      <c r="BA443" s="91">
        <v>1.5803349346727499E-2</v>
      </c>
      <c r="BB443" s="91">
        <v>1.1058881072455411</v>
      </c>
      <c r="BC443" s="24">
        <v>75</v>
      </c>
      <c r="BD443" s="29">
        <v>41</v>
      </c>
      <c r="BE443" s="30">
        <f t="shared" si="120"/>
        <v>1.0308481307960748</v>
      </c>
      <c r="BF443" s="30">
        <v>0.92010344358241447</v>
      </c>
      <c r="BG443" s="30">
        <f t="shared" si="121"/>
        <v>1.0704490473947976</v>
      </c>
      <c r="BH443" s="31">
        <f t="shared" si="122"/>
        <v>21.17586287578057</v>
      </c>
      <c r="BI443" s="32">
        <f t="shared" si="123"/>
        <v>824.24576649399421</v>
      </c>
      <c r="BJ443" s="33">
        <f t="shared" si="124"/>
        <v>0.57774069503011338</v>
      </c>
      <c r="BK443" s="33">
        <f t="shared" si="125"/>
        <v>0.59556291555661756</v>
      </c>
      <c r="BL443" s="15"/>
    </row>
    <row r="444" spans="1:64" x14ac:dyDescent="0.3">
      <c r="A444" s="34" t="s">
        <v>29</v>
      </c>
      <c r="B444" s="81">
        <v>40632</v>
      </c>
      <c r="C444" s="15"/>
      <c r="D444" s="82">
        <v>0.04</v>
      </c>
      <c r="E444" s="83">
        <v>0.04</v>
      </c>
      <c r="F444" s="84">
        <v>20</v>
      </c>
      <c r="G444" s="85">
        <v>21</v>
      </c>
      <c r="H444" s="85">
        <v>452</v>
      </c>
      <c r="I444" s="85">
        <v>59</v>
      </c>
      <c r="J444" s="85">
        <v>780</v>
      </c>
      <c r="K444" s="85">
        <v>21.5</v>
      </c>
      <c r="L444" s="85">
        <v>470</v>
      </c>
      <c r="M444" s="85">
        <v>59</v>
      </c>
      <c r="N444" s="85">
        <v>770</v>
      </c>
      <c r="O444" s="86">
        <f t="shared" si="118"/>
        <v>21.5</v>
      </c>
      <c r="P444" s="86">
        <f t="shared" si="119"/>
        <v>770</v>
      </c>
      <c r="Q444" s="87" t="s">
        <v>17</v>
      </c>
      <c r="R444" s="86">
        <v>8</v>
      </c>
      <c r="S444" s="88">
        <v>19449.066666666666</v>
      </c>
      <c r="T444" s="89">
        <v>750.25066666666658</v>
      </c>
      <c r="U444" s="89">
        <v>18.728666666666658</v>
      </c>
      <c r="V444" s="89">
        <v>13.443333333333335</v>
      </c>
      <c r="W444" s="89">
        <v>10.526666666666669</v>
      </c>
      <c r="X444" s="89">
        <v>2.9166666666666665</v>
      </c>
      <c r="Y444" s="89">
        <v>159.39033333333333</v>
      </c>
      <c r="Z444" s="89">
        <v>2.1946666666666661</v>
      </c>
      <c r="AA444" s="89">
        <v>9.5666666666666626E-3</v>
      </c>
      <c r="AB444" s="89">
        <v>75.197673333333327</v>
      </c>
      <c r="AC444" s="89">
        <v>9.4179366666666677</v>
      </c>
      <c r="AD444" s="89">
        <v>2.2790499999999994</v>
      </c>
      <c r="AE444" s="89">
        <v>1.7846266666666664</v>
      </c>
      <c r="AF444" s="90">
        <v>97.291669999999996</v>
      </c>
      <c r="AG444" s="89">
        <v>0.51217999999999986</v>
      </c>
      <c r="AH444" s="89">
        <v>2.8725533333333328</v>
      </c>
      <c r="AI444" s="89">
        <v>2.402236666666667</v>
      </c>
      <c r="AJ444" s="88">
        <v>3063.4</v>
      </c>
      <c r="AK444" s="91">
        <v>385.68442820643401</v>
      </c>
      <c r="AL444" s="91">
        <v>23.807547185475734</v>
      </c>
      <c r="AM444" s="91">
        <v>4.3449005649773172E-2</v>
      </c>
      <c r="AN444" s="91">
        <v>0.26997232723211101</v>
      </c>
      <c r="AO444" s="91">
        <v>0.18742048122221819</v>
      </c>
      <c r="AP444" s="91">
        <v>9.4989412598172118E-2</v>
      </c>
      <c r="AQ444" s="91">
        <v>9.4197607712987708</v>
      </c>
      <c r="AR444" s="91">
        <v>2.0465839213495388E-2</v>
      </c>
      <c r="AS444" s="91">
        <v>1.899788251963585E-4</v>
      </c>
      <c r="AT444" s="91">
        <v>1.2549133161261949</v>
      </c>
      <c r="AU444" s="91">
        <v>0.44219883457422771</v>
      </c>
      <c r="AV444" s="91">
        <v>2.753276104996517E-2</v>
      </c>
      <c r="AW444" s="91">
        <v>1.858978090303887E-2</v>
      </c>
      <c r="AX444" s="91">
        <v>4.7116576993519295E-2</v>
      </c>
      <c r="AY444" s="91">
        <v>9.9455205650757564E-3</v>
      </c>
      <c r="AZ444" s="91">
        <v>3.6294112121839327E-2</v>
      </c>
      <c r="BA444" s="91">
        <v>2.902023649863629E-2</v>
      </c>
      <c r="BB444" s="91">
        <v>2.9313995715126921</v>
      </c>
      <c r="BC444" s="24">
        <v>76</v>
      </c>
      <c r="BD444" s="29">
        <v>44</v>
      </c>
      <c r="BE444" s="30">
        <f t="shared" si="120"/>
        <v>1.0327761389708294</v>
      </c>
      <c r="BF444" s="30">
        <v>0.92010344358241447</v>
      </c>
      <c r="BG444" s="30">
        <f t="shared" si="121"/>
        <v>1.0694494122664122</v>
      </c>
      <c r="BH444" s="31">
        <f t="shared" si="122"/>
        <v>21.156087869715574</v>
      </c>
      <c r="BI444" s="32">
        <f t="shared" si="123"/>
        <v>823.4760474451374</v>
      </c>
      <c r="BJ444" s="33">
        <f t="shared" si="124"/>
        <v>0.57760010337702117</v>
      </c>
      <c r="BK444" s="33">
        <f t="shared" si="125"/>
        <v>0.59653160463487187</v>
      </c>
      <c r="BL444" s="15"/>
    </row>
    <row r="445" spans="1:64" x14ac:dyDescent="0.3">
      <c r="A445" s="34" t="s">
        <v>29</v>
      </c>
      <c r="B445" s="81">
        <v>40632</v>
      </c>
      <c r="C445" s="15">
        <v>70860</v>
      </c>
      <c r="D445" s="82">
        <v>0.04</v>
      </c>
      <c r="E445" s="83">
        <v>0.04</v>
      </c>
      <c r="F445" s="84">
        <v>20</v>
      </c>
      <c r="G445" s="85">
        <v>21</v>
      </c>
      <c r="H445" s="85">
        <v>470</v>
      </c>
      <c r="I445" s="85">
        <v>59</v>
      </c>
      <c r="J445" s="85">
        <v>800</v>
      </c>
      <c r="K445" s="85">
        <v>21</v>
      </c>
      <c r="L445" s="85">
        <v>475</v>
      </c>
      <c r="M445" s="85">
        <v>59</v>
      </c>
      <c r="N445" s="85">
        <v>790</v>
      </c>
      <c r="O445" s="86">
        <f t="shared" si="118"/>
        <v>21</v>
      </c>
      <c r="P445" s="86">
        <f t="shared" si="119"/>
        <v>790</v>
      </c>
      <c r="Q445" s="87" t="s">
        <v>17</v>
      </c>
      <c r="R445" s="86">
        <v>8</v>
      </c>
      <c r="S445" s="88">
        <v>18924.016666666666</v>
      </c>
      <c r="T445" s="89">
        <v>819.65916666666635</v>
      </c>
      <c r="U445" s="89">
        <v>18.806999999999992</v>
      </c>
      <c r="V445" s="89">
        <v>12.758333333333331</v>
      </c>
      <c r="W445" s="89">
        <v>10.549999999999995</v>
      </c>
      <c r="X445" s="89">
        <v>2.2083333333333326</v>
      </c>
      <c r="Y445" s="89">
        <v>200.55783333333338</v>
      </c>
      <c r="Z445" s="89">
        <v>2.0513333333333335</v>
      </c>
      <c r="AA445" s="89">
        <v>9.3699999999999947E-3</v>
      </c>
      <c r="AB445" s="89">
        <v>83.917459999999991</v>
      </c>
      <c r="AC445" s="89">
        <v>12.108174999999996</v>
      </c>
      <c r="AD445" s="89">
        <v>2.2082549999999999</v>
      </c>
      <c r="AE445" s="89">
        <v>1.8261349999999998</v>
      </c>
      <c r="AF445" s="90">
        <v>96.817801666666654</v>
      </c>
      <c r="AG445" s="89">
        <v>0.48876999999999993</v>
      </c>
      <c r="AH445" s="89">
        <v>2.8268616666666655</v>
      </c>
      <c r="AI445" s="89">
        <v>2.3276266666666672</v>
      </c>
      <c r="AJ445" s="88">
        <v>3043.35</v>
      </c>
      <c r="AK445" s="91">
        <v>616.81179976366207</v>
      </c>
      <c r="AL445" s="91">
        <v>21.701127151213178</v>
      </c>
      <c r="AM445" s="91">
        <v>0.1029941581361265</v>
      </c>
      <c r="AN445" s="91">
        <v>0.35140959088376555</v>
      </c>
      <c r="AO445" s="91">
        <v>0.27153050207929885</v>
      </c>
      <c r="AP445" s="91">
        <v>9.2592906465276154E-2</v>
      </c>
      <c r="AQ445" s="91">
        <v>4.1822255415256375</v>
      </c>
      <c r="AR445" s="91">
        <v>8.8843161496158729E-2</v>
      </c>
      <c r="AS445" s="91">
        <v>3.015777719633411E-4</v>
      </c>
      <c r="AT445" s="91">
        <v>0.94796334428124207</v>
      </c>
      <c r="AU445" s="91">
        <v>0.3574492035146995</v>
      </c>
      <c r="AV445" s="91">
        <v>5.5874081875454812E-2</v>
      </c>
      <c r="AW445" s="91">
        <v>4.6928917849327643E-2</v>
      </c>
      <c r="AX445" s="91">
        <v>4.9009381639646105E-2</v>
      </c>
      <c r="AY445" s="91">
        <v>2.4230127625454078E-2</v>
      </c>
      <c r="AZ445" s="91">
        <v>5.7767770298985263E-2</v>
      </c>
      <c r="BA445" s="91">
        <v>5.8891111431594388E-2</v>
      </c>
      <c r="BB445" s="91">
        <v>1.1907126480261685</v>
      </c>
      <c r="BC445" s="24">
        <v>76</v>
      </c>
      <c r="BD445" s="29">
        <v>41</v>
      </c>
      <c r="BE445" s="30">
        <f t="shared" si="120"/>
        <v>1.0327761389708294</v>
      </c>
      <c r="BF445" s="30">
        <v>0.92010344358241447</v>
      </c>
      <c r="BG445" s="30">
        <f t="shared" si="121"/>
        <v>1.0694494122664122</v>
      </c>
      <c r="BH445" s="31">
        <f t="shared" si="122"/>
        <v>20.664085826233816</v>
      </c>
      <c r="BI445" s="32">
        <f t="shared" si="123"/>
        <v>844.86503569046567</v>
      </c>
      <c r="BJ445" s="33">
        <f t="shared" si="124"/>
        <v>0.5740920219837421</v>
      </c>
      <c r="BK445" s="33">
        <f t="shared" si="125"/>
        <v>0.59290854187832565</v>
      </c>
      <c r="BL445" s="15"/>
    </row>
    <row r="446" spans="1:64" x14ac:dyDescent="0.3">
      <c r="A446" s="34" t="s">
        <v>29</v>
      </c>
      <c r="B446" s="81">
        <v>40632</v>
      </c>
      <c r="C446" s="15"/>
      <c r="D446" s="82">
        <v>0.04</v>
      </c>
      <c r="E446" s="83">
        <v>0.04</v>
      </c>
      <c r="F446" s="84">
        <v>20</v>
      </c>
      <c r="G446" s="85">
        <v>21</v>
      </c>
      <c r="H446" s="85">
        <v>470</v>
      </c>
      <c r="I446" s="85">
        <v>59</v>
      </c>
      <c r="J446" s="85">
        <v>800</v>
      </c>
      <c r="K446" s="85">
        <v>21</v>
      </c>
      <c r="L446" s="85">
        <v>475</v>
      </c>
      <c r="M446" s="85">
        <v>59</v>
      </c>
      <c r="N446" s="85">
        <v>790</v>
      </c>
      <c r="O446" s="86">
        <f t="shared" si="118"/>
        <v>21</v>
      </c>
      <c r="P446" s="86">
        <f t="shared" si="119"/>
        <v>790</v>
      </c>
      <c r="Q446" s="87" t="s">
        <v>22</v>
      </c>
      <c r="R446" s="86">
        <v>8</v>
      </c>
      <c r="S446" s="88">
        <v>21879.866666666665</v>
      </c>
      <c r="T446" s="89">
        <v>806.34766666666656</v>
      </c>
      <c r="U446" s="89">
        <v>18.358999999999995</v>
      </c>
      <c r="V446" s="89">
        <v>14.796666666666669</v>
      </c>
      <c r="W446" s="89">
        <v>12.260000000000002</v>
      </c>
      <c r="X446" s="89">
        <v>2.5366666666666675</v>
      </c>
      <c r="Y446" s="89">
        <v>171.34466666666668</v>
      </c>
      <c r="Z446" s="89">
        <v>2.5313333333333339</v>
      </c>
      <c r="AA446" s="89">
        <v>1.0743333333333329E-2</v>
      </c>
      <c r="AB446" s="89">
        <v>71.867906666666656</v>
      </c>
      <c r="AC446" s="89">
        <v>9.0296899999999987</v>
      </c>
      <c r="AD446" s="89">
        <v>2.235606666666667</v>
      </c>
      <c r="AE446" s="89">
        <v>1.8523466666666664</v>
      </c>
      <c r="AF446" s="90">
        <v>97.408710000000013</v>
      </c>
      <c r="AG446" s="89">
        <v>0.52637333333333336</v>
      </c>
      <c r="AH446" s="89">
        <v>3.0967400000000014</v>
      </c>
      <c r="AI446" s="89">
        <v>2.3564666666666665</v>
      </c>
      <c r="AJ446" s="88">
        <v>3064.0333333333333</v>
      </c>
      <c r="AK446" s="91">
        <v>321.4130153506531</v>
      </c>
      <c r="AL446" s="91">
        <v>15.79496180768011</v>
      </c>
      <c r="AM446" s="91">
        <v>4.8448337219252027E-2</v>
      </c>
      <c r="AN446" s="91">
        <v>0.27852237368604194</v>
      </c>
      <c r="AO446" s="91">
        <v>0.22065732521806625</v>
      </c>
      <c r="AP446" s="91">
        <v>7.6489049625681232E-2</v>
      </c>
      <c r="AQ446" s="91">
        <v>7.7304916796542713</v>
      </c>
      <c r="AR446" s="91">
        <v>2.8006567374313358E-2</v>
      </c>
      <c r="AS446" s="91">
        <v>1.6120950886075683E-4</v>
      </c>
      <c r="AT446" s="91">
        <v>0.73615863495489586</v>
      </c>
      <c r="AU446" s="91">
        <v>0.46571661158945321</v>
      </c>
      <c r="AV446" s="91">
        <v>4.6272453512030125E-2</v>
      </c>
      <c r="AW446" s="91">
        <v>3.7037564652691431E-2</v>
      </c>
      <c r="AX446" s="91">
        <v>5.395516881058967E-2</v>
      </c>
      <c r="AY446" s="91">
        <v>8.8596696962379359E-3</v>
      </c>
      <c r="AZ446" s="91">
        <v>3.0511711714096553E-2</v>
      </c>
      <c r="BA446" s="91">
        <v>4.876772062249899E-2</v>
      </c>
      <c r="BB446" s="91">
        <v>1.8842968746151767</v>
      </c>
      <c r="BC446" s="24">
        <v>76</v>
      </c>
      <c r="BD446" s="29">
        <v>41</v>
      </c>
      <c r="BE446" s="30">
        <f t="shared" si="120"/>
        <v>1.0327761389708294</v>
      </c>
      <c r="BF446" s="30">
        <v>0.92010344358241447</v>
      </c>
      <c r="BG446" s="30">
        <f t="shared" si="121"/>
        <v>1.0694494122664122</v>
      </c>
      <c r="BH446" s="31">
        <f t="shared" si="122"/>
        <v>20.664085826233816</v>
      </c>
      <c r="BI446" s="32">
        <f t="shared" si="123"/>
        <v>844.86503569046567</v>
      </c>
      <c r="BJ446" s="33">
        <f t="shared" si="124"/>
        <v>0.5740920219837421</v>
      </c>
      <c r="BK446" s="33">
        <f t="shared" si="125"/>
        <v>0.59290854187832565</v>
      </c>
      <c r="BL446" s="15"/>
    </row>
    <row r="447" spans="1:64" x14ac:dyDescent="0.3">
      <c r="A447" s="34" t="s">
        <v>29</v>
      </c>
      <c r="B447" s="81">
        <v>40632</v>
      </c>
      <c r="C447" s="15"/>
      <c r="D447" s="82">
        <v>0.04</v>
      </c>
      <c r="E447" s="83">
        <v>0.04</v>
      </c>
      <c r="F447" s="84">
        <v>20</v>
      </c>
      <c r="G447" s="85">
        <v>21</v>
      </c>
      <c r="H447" s="85">
        <v>470</v>
      </c>
      <c r="I447" s="85">
        <v>59</v>
      </c>
      <c r="J447" s="85">
        <v>800</v>
      </c>
      <c r="K447" s="85">
        <v>21</v>
      </c>
      <c r="L447" s="85">
        <v>475</v>
      </c>
      <c r="M447" s="85">
        <v>59</v>
      </c>
      <c r="N447" s="85">
        <v>790</v>
      </c>
      <c r="O447" s="86">
        <f t="shared" si="118"/>
        <v>21</v>
      </c>
      <c r="P447" s="86">
        <f t="shared" si="119"/>
        <v>790</v>
      </c>
      <c r="Q447" s="87" t="s">
        <v>22</v>
      </c>
      <c r="R447" s="86">
        <v>8</v>
      </c>
      <c r="S447" s="88">
        <v>21551.866666666665</v>
      </c>
      <c r="T447" s="89">
        <v>801.69500000000016</v>
      </c>
      <c r="U447" s="89">
        <v>18.432666666666666</v>
      </c>
      <c r="V447" s="89">
        <v>14.876666666666665</v>
      </c>
      <c r="W447" s="89">
        <v>12.41</v>
      </c>
      <c r="X447" s="89">
        <v>2.4666666666666668</v>
      </c>
      <c r="Y447" s="89">
        <v>170.214</v>
      </c>
      <c r="Z447" s="89">
        <v>2.442333333333333</v>
      </c>
      <c r="AA447" s="89">
        <v>1.0579999999999997E-2</v>
      </c>
      <c r="AB447" s="89">
        <v>72.529060000000001</v>
      </c>
      <c r="AC447" s="89">
        <v>9.0994433333333351</v>
      </c>
      <c r="AD447" s="89">
        <v>2.2805533333333328</v>
      </c>
      <c r="AE447" s="89">
        <v>1.9024600000000003</v>
      </c>
      <c r="AF447" s="90">
        <v>97.38621666666667</v>
      </c>
      <c r="AG447" s="89">
        <v>0.5152566666666667</v>
      </c>
      <c r="AH447" s="89">
        <v>3.0667700000000004</v>
      </c>
      <c r="AI447" s="89">
        <v>2.4038333333333335</v>
      </c>
      <c r="AJ447" s="88">
        <v>3063.4</v>
      </c>
      <c r="AK447" s="91">
        <v>192.86849787168953</v>
      </c>
      <c r="AL447" s="91">
        <v>8.4234302742875311</v>
      </c>
      <c r="AM447" s="91">
        <v>3.3726417900034916E-2</v>
      </c>
      <c r="AN447" s="91">
        <v>8.9763418297031369E-2</v>
      </c>
      <c r="AO447" s="91">
        <v>5.4772255750516419E-2</v>
      </c>
      <c r="AP447" s="91">
        <v>4.7946330148538462E-2</v>
      </c>
      <c r="AQ447" s="91">
        <v>1.4233583405160317</v>
      </c>
      <c r="AR447" s="91">
        <v>3.202190342329099E-2</v>
      </c>
      <c r="AS447" s="91">
        <v>8.8668308687586979E-5</v>
      </c>
      <c r="AT447" s="91">
        <v>0.28064327780773296</v>
      </c>
      <c r="AU447" s="91">
        <v>0.11455332046638717</v>
      </c>
      <c r="AV447" s="91">
        <v>1.3875971126830833E-2</v>
      </c>
      <c r="AW447" s="91">
        <v>1.3830565849745194E-2</v>
      </c>
      <c r="AX447" s="91">
        <v>1.1406655145537306E-2</v>
      </c>
      <c r="AY447" s="91">
        <v>6.1049828903899563E-3</v>
      </c>
      <c r="AZ447" s="91">
        <v>1.8176854361598379E-2</v>
      </c>
      <c r="BA447" s="91">
        <v>1.4625823486001666E-2</v>
      </c>
      <c r="BB447" s="91">
        <v>0.56324184797504617</v>
      </c>
      <c r="BC447" s="24">
        <v>76</v>
      </c>
      <c r="BD447" s="29">
        <v>41</v>
      </c>
      <c r="BE447" s="30">
        <f t="shared" si="120"/>
        <v>1.0327761389708294</v>
      </c>
      <c r="BF447" s="30">
        <v>0.92010344358241447</v>
      </c>
      <c r="BG447" s="30">
        <f t="shared" si="121"/>
        <v>1.0694494122664122</v>
      </c>
      <c r="BH447" s="31">
        <f t="shared" si="122"/>
        <v>20.664085826233816</v>
      </c>
      <c r="BI447" s="32">
        <f t="shared" si="123"/>
        <v>844.86503569046567</v>
      </c>
      <c r="BJ447" s="33">
        <f t="shared" si="124"/>
        <v>0.5740920219837421</v>
      </c>
      <c r="BK447" s="33">
        <f t="shared" si="125"/>
        <v>0.59290854187832565</v>
      </c>
      <c r="BL447" s="15"/>
    </row>
    <row r="448" spans="1:64" x14ac:dyDescent="0.3">
      <c r="A448" s="34" t="s">
        <v>29</v>
      </c>
      <c r="B448" s="81">
        <v>40632</v>
      </c>
      <c r="C448" s="15">
        <v>64980.000000000007</v>
      </c>
      <c r="D448" s="82">
        <v>7.0000000000000007E-2</v>
      </c>
      <c r="E448" s="83">
        <v>7.0000000000000007E-2</v>
      </c>
      <c r="F448" s="84">
        <v>25</v>
      </c>
      <c r="G448" s="85"/>
      <c r="H448" s="85"/>
      <c r="I448" s="85"/>
      <c r="J448" s="85"/>
      <c r="K448" s="85">
        <v>25</v>
      </c>
      <c r="L448" s="85">
        <v>468</v>
      </c>
      <c r="M448" s="85">
        <v>64</v>
      </c>
      <c r="N448" s="85">
        <v>900</v>
      </c>
      <c r="O448" s="86">
        <f t="shared" si="118"/>
        <v>25</v>
      </c>
      <c r="P448" s="86">
        <f t="shared" si="119"/>
        <v>900</v>
      </c>
      <c r="Q448" s="87" t="s">
        <v>17</v>
      </c>
      <c r="R448" s="86">
        <v>8</v>
      </c>
      <c r="S448" s="88">
        <v>19326.966666666667</v>
      </c>
      <c r="T448" s="89">
        <v>657.53199999999993</v>
      </c>
      <c r="U448" s="89">
        <v>18.673000000000009</v>
      </c>
      <c r="V448" s="89">
        <v>14.480000000000008</v>
      </c>
      <c r="W448" s="89">
        <v>11.359999999999998</v>
      </c>
      <c r="X448" s="89">
        <v>3.1199999999999992</v>
      </c>
      <c r="Y448" s="89">
        <v>153.77066666666664</v>
      </c>
      <c r="Z448" s="89">
        <v>1.9969999999999997</v>
      </c>
      <c r="AA448" s="89">
        <v>9.4633333333333305E-3</v>
      </c>
      <c r="AB448" s="89">
        <v>66.648570000000007</v>
      </c>
      <c r="AC448" s="89">
        <v>9.1890966666666678</v>
      </c>
      <c r="AD448" s="89">
        <v>2.4814799999999999</v>
      </c>
      <c r="AE448" s="89">
        <v>1.9467966666666672</v>
      </c>
      <c r="AF448" s="90">
        <v>97.515386666666672</v>
      </c>
      <c r="AG448" s="89">
        <v>0.47100666666666674</v>
      </c>
      <c r="AH448" s="89">
        <v>2.8536733333333335</v>
      </c>
      <c r="AI448" s="89">
        <v>2.6156200000000003</v>
      </c>
      <c r="AJ448" s="88">
        <v>3077.8666666666668</v>
      </c>
      <c r="AK448" s="91">
        <v>61.325858490181517</v>
      </c>
      <c r="AL448" s="91">
        <v>2.7917790644828</v>
      </c>
      <c r="AM448" s="91">
        <v>9.1538572988808971E-3</v>
      </c>
      <c r="AN448" s="91">
        <v>7.6112439510738455E-2</v>
      </c>
      <c r="AO448" s="91">
        <v>6.7466466766320302E-2</v>
      </c>
      <c r="AP448" s="91">
        <v>4.0683810217248657E-2</v>
      </c>
      <c r="AQ448" s="91">
        <v>0.60181869956149225</v>
      </c>
      <c r="AR448" s="91">
        <v>2.6149437918400374E-2</v>
      </c>
      <c r="AS448" s="91">
        <v>4.9013251785355803E-5</v>
      </c>
      <c r="AT448" s="91">
        <v>0.20957735161592375</v>
      </c>
      <c r="AU448" s="91">
        <v>3.5765987342371935E-2</v>
      </c>
      <c r="AV448" s="91">
        <v>1.9074471113922409E-2</v>
      </c>
      <c r="AW448" s="91">
        <v>1.6087315271470202E-2</v>
      </c>
      <c r="AX448" s="91">
        <v>5.8642536834922314E-3</v>
      </c>
      <c r="AY448" s="91">
        <v>6.5243275956003788E-3</v>
      </c>
      <c r="AZ448" s="91">
        <v>5.7184476633226778E-3</v>
      </c>
      <c r="BA448" s="91">
        <v>2.0103103208725975E-2</v>
      </c>
      <c r="BB448" s="91">
        <v>0.34574590364176044</v>
      </c>
      <c r="BC448" s="24">
        <v>71</v>
      </c>
      <c r="BD448" s="29">
        <v>45</v>
      </c>
      <c r="BE448" s="30">
        <f t="shared" si="120"/>
        <v>1.0231360980970561</v>
      </c>
      <c r="BF448" s="30">
        <v>0.92010344358241447</v>
      </c>
      <c r="BG448" s="30">
        <f t="shared" si="121"/>
        <v>1.0744758039437603</v>
      </c>
      <c r="BH448" s="31">
        <f t="shared" si="122"/>
        <v>24.715722181365926</v>
      </c>
      <c r="BI448" s="32">
        <f t="shared" si="123"/>
        <v>967.02822354938428</v>
      </c>
      <c r="BJ448" s="33">
        <f t="shared" si="124"/>
        <v>0.60241947628106296</v>
      </c>
      <c r="BK448" s="33">
        <f t="shared" si="125"/>
        <v>0.61635711237987878</v>
      </c>
      <c r="BL448" s="15"/>
    </row>
    <row r="449" spans="1:64" x14ac:dyDescent="0.3">
      <c r="A449" s="34" t="s">
        <v>29</v>
      </c>
      <c r="B449" s="81">
        <v>40632</v>
      </c>
      <c r="C449" s="15"/>
      <c r="D449" s="82">
        <v>7.0000000000000007E-2</v>
      </c>
      <c r="E449" s="83">
        <v>7.0000000000000007E-2</v>
      </c>
      <c r="F449" s="84">
        <v>25</v>
      </c>
      <c r="G449" s="85"/>
      <c r="H449" s="85"/>
      <c r="I449" s="85"/>
      <c r="J449" s="85"/>
      <c r="K449" s="85">
        <v>25</v>
      </c>
      <c r="L449" s="85">
        <v>468</v>
      </c>
      <c r="M449" s="85">
        <v>64</v>
      </c>
      <c r="N449" s="85">
        <v>900</v>
      </c>
      <c r="O449" s="86">
        <f t="shared" si="118"/>
        <v>25</v>
      </c>
      <c r="P449" s="86">
        <f t="shared" si="119"/>
        <v>900</v>
      </c>
      <c r="Q449" s="87" t="s">
        <v>22</v>
      </c>
      <c r="R449" s="86">
        <v>8</v>
      </c>
      <c r="S449" s="88">
        <v>22119.166666666668</v>
      </c>
      <c r="T449" s="89">
        <v>623.06933333333325</v>
      </c>
      <c r="U449" s="89">
        <v>18.292333333333325</v>
      </c>
      <c r="V449" s="89">
        <v>17.256666666666664</v>
      </c>
      <c r="W449" s="89">
        <v>12.876666666666663</v>
      </c>
      <c r="X449" s="89">
        <v>4.3800000000000008</v>
      </c>
      <c r="Y449" s="89">
        <v>116.29766666666669</v>
      </c>
      <c r="Z449" s="89">
        <v>2.3010000000000002</v>
      </c>
      <c r="AA449" s="89">
        <v>1.0726666666666662E-2</v>
      </c>
      <c r="AB449" s="89">
        <v>55.537993333333333</v>
      </c>
      <c r="AC449" s="89">
        <v>6.1275533333333332</v>
      </c>
      <c r="AD449" s="89">
        <v>2.6074933333333328</v>
      </c>
      <c r="AE449" s="89">
        <v>1.9456866666666663</v>
      </c>
      <c r="AF449" s="90">
        <v>98.082546666666659</v>
      </c>
      <c r="AG449" s="89">
        <v>0.47851999999999989</v>
      </c>
      <c r="AH449" s="89">
        <v>3.1075433333333335</v>
      </c>
      <c r="AI449" s="89">
        <v>2.7484466666666663</v>
      </c>
      <c r="AJ449" s="88">
        <v>3097.7333333333331</v>
      </c>
      <c r="AK449" s="91">
        <v>182.1801085574412</v>
      </c>
      <c r="AL449" s="91">
        <v>3.3470140407031819</v>
      </c>
      <c r="AM449" s="91">
        <v>2.8245638458954798E-2</v>
      </c>
      <c r="AN449" s="91">
        <v>5.0400693299373814E-2</v>
      </c>
      <c r="AO449" s="91">
        <v>5.0400693299372891E-2</v>
      </c>
      <c r="AP449" s="91">
        <v>4.0683810217248852E-2</v>
      </c>
      <c r="AQ449" s="91">
        <v>1.1683341613765614</v>
      </c>
      <c r="AR449" s="91">
        <v>2.4823514991872644E-2</v>
      </c>
      <c r="AS449" s="91">
        <v>8.2768198679467007E-5</v>
      </c>
      <c r="AT449" s="91">
        <v>0.26321655033150176</v>
      </c>
      <c r="AU449" s="91">
        <v>6.0436656685031544E-2</v>
      </c>
      <c r="AV449" s="91">
        <v>2.179547459092546E-2</v>
      </c>
      <c r="AW449" s="91">
        <v>1.9025948403264364E-2</v>
      </c>
      <c r="AX449" s="91">
        <v>8.2446945671601456E-3</v>
      </c>
      <c r="AY449" s="91">
        <v>6.0660388711421022E-3</v>
      </c>
      <c r="AZ449" s="91">
        <v>1.6682608812221486E-2</v>
      </c>
      <c r="BA449" s="91">
        <v>2.2958248962024495E-2</v>
      </c>
      <c r="BB449" s="91">
        <v>0.44977644510880371</v>
      </c>
      <c r="BC449" s="24">
        <v>72</v>
      </c>
      <c r="BD449" s="29">
        <v>42</v>
      </c>
      <c r="BE449" s="30">
        <f t="shared" si="120"/>
        <v>1.0250641062718109</v>
      </c>
      <c r="BF449" s="30">
        <v>0.92010344358241447</v>
      </c>
      <c r="BG449" s="30">
        <f t="shared" si="121"/>
        <v>1.0734648558783415</v>
      </c>
      <c r="BH449" s="31">
        <f t="shared" si="122"/>
        <v>24.692467761459056</v>
      </c>
      <c r="BI449" s="32">
        <f t="shared" si="123"/>
        <v>966.1183702905073</v>
      </c>
      <c r="BJ449" s="33">
        <f t="shared" si="124"/>
        <v>0.60226040546400439</v>
      </c>
      <c r="BK449" s="33">
        <f t="shared" si="125"/>
        <v>0.61735552426985807</v>
      </c>
      <c r="BL449" s="15"/>
    </row>
    <row r="450" spans="1:64" x14ac:dyDescent="0.3">
      <c r="A450" s="34" t="s">
        <v>29</v>
      </c>
      <c r="B450" s="81">
        <v>40632</v>
      </c>
      <c r="C450" s="15">
        <v>67680.000000000015</v>
      </c>
      <c r="D450" s="82">
        <v>7.0000000000000007E-2</v>
      </c>
      <c r="E450" s="83">
        <v>7.0000000000000007E-2</v>
      </c>
      <c r="F450" s="84">
        <v>25</v>
      </c>
      <c r="G450" s="85">
        <v>25</v>
      </c>
      <c r="H450" s="85">
        <v>455</v>
      </c>
      <c r="I450" s="85">
        <v>65</v>
      </c>
      <c r="J450" s="85">
        <v>850</v>
      </c>
      <c r="K450" s="85">
        <v>24.5</v>
      </c>
      <c r="L450" s="85">
        <v>457</v>
      </c>
      <c r="M450" s="85">
        <v>68</v>
      </c>
      <c r="N450" s="85">
        <v>859</v>
      </c>
      <c r="O450" s="86">
        <f t="shared" si="118"/>
        <v>24.5</v>
      </c>
      <c r="P450" s="86">
        <f t="shared" si="119"/>
        <v>859</v>
      </c>
      <c r="Q450" s="87" t="s">
        <v>17</v>
      </c>
      <c r="R450" s="86">
        <v>6</v>
      </c>
      <c r="S450" s="88">
        <v>22324.566666666666</v>
      </c>
      <c r="T450" s="89">
        <v>539.43466666666666</v>
      </c>
      <c r="U450" s="89">
        <v>18.294333333333334</v>
      </c>
      <c r="V450" s="89">
        <v>18.556666666666676</v>
      </c>
      <c r="W450" s="89">
        <v>11.740000000000002</v>
      </c>
      <c r="X450" s="89">
        <v>6.8166666666666691</v>
      </c>
      <c r="Y450" s="89">
        <v>72.877666666666656</v>
      </c>
      <c r="Z450" s="89">
        <v>2.6286666666666667</v>
      </c>
      <c r="AA450" s="89">
        <v>1.0783333333333329E-2</v>
      </c>
      <c r="AB450" s="89">
        <v>47.918626666666675</v>
      </c>
      <c r="AC450" s="89">
        <v>3.8273599999999992</v>
      </c>
      <c r="AD450" s="89">
        <v>2.7946366666666673</v>
      </c>
      <c r="AE450" s="89">
        <v>1.7680566666666666</v>
      </c>
      <c r="AF450" s="90">
        <v>98.491580000000013</v>
      </c>
      <c r="AG450" s="89">
        <v>0.54488000000000014</v>
      </c>
      <c r="AH450" s="89">
        <v>3.1230433333333334</v>
      </c>
      <c r="AI450" s="89">
        <v>2.9457200000000001</v>
      </c>
      <c r="AJ450" s="88">
        <v>3115.7666666666669</v>
      </c>
      <c r="AK450" s="91">
        <v>47.24381611305256</v>
      </c>
      <c r="AL450" s="91">
        <v>2.8847228197945656</v>
      </c>
      <c r="AM450" s="91">
        <v>9.7143098618456842E-3</v>
      </c>
      <c r="AN450" s="91">
        <v>5.0400693299373793E-2</v>
      </c>
      <c r="AO450" s="91">
        <v>4.982728791224468E-2</v>
      </c>
      <c r="AP450" s="91">
        <v>6.4771925236560557E-2</v>
      </c>
      <c r="AQ450" s="91">
        <v>1.6037427847202588</v>
      </c>
      <c r="AR450" s="91">
        <v>2.9211869733608887E-2</v>
      </c>
      <c r="AS450" s="91">
        <v>3.7904902178945599E-5</v>
      </c>
      <c r="AT450" s="91">
        <v>0.30957894534621444</v>
      </c>
      <c r="AU450" s="91">
        <v>8.9303985314818091E-2</v>
      </c>
      <c r="AV450" s="91">
        <v>3.9352065479098548E-3</v>
      </c>
      <c r="AW450" s="91">
        <v>7.6841836365953231E-3</v>
      </c>
      <c r="AX450" s="91">
        <v>1.3313006344586955E-2</v>
      </c>
      <c r="AY450" s="91">
        <v>6.0279464107633263E-3</v>
      </c>
      <c r="AZ450" s="91">
        <v>4.2594060888679229E-3</v>
      </c>
      <c r="BA450" s="91">
        <v>4.1538017484609013E-3</v>
      </c>
      <c r="BB450" s="91">
        <v>0.67891055392436284</v>
      </c>
      <c r="BC450" s="24">
        <v>74</v>
      </c>
      <c r="BD450" s="29">
        <v>42</v>
      </c>
      <c r="BE450" s="30">
        <f t="shared" si="120"/>
        <v>1.02892012262132</v>
      </c>
      <c r="BF450" s="30">
        <v>0.92010344358241447</v>
      </c>
      <c r="BG450" s="30">
        <f t="shared" si="121"/>
        <v>1.0714514909087836</v>
      </c>
      <c r="BH450" s="31">
        <f t="shared" si="122"/>
        <v>24.153232057208751</v>
      </c>
      <c r="BI450" s="32">
        <f t="shared" si="123"/>
        <v>920.37683069064508</v>
      </c>
      <c r="BJ450" s="33">
        <f t="shared" si="124"/>
        <v>0.59856083087522904</v>
      </c>
      <c r="BK450" s="33">
        <f t="shared" si="125"/>
        <v>0.61587128350045983</v>
      </c>
      <c r="BL450" s="15"/>
    </row>
    <row r="451" spans="1:64" x14ac:dyDescent="0.3">
      <c r="A451" s="34" t="s">
        <v>29</v>
      </c>
      <c r="B451" s="81">
        <v>40632</v>
      </c>
      <c r="C451" s="15"/>
      <c r="D451" s="82">
        <v>7.0000000000000007E-2</v>
      </c>
      <c r="E451" s="83">
        <v>7.0000000000000007E-2</v>
      </c>
      <c r="F451" s="84">
        <v>25</v>
      </c>
      <c r="G451" s="85">
        <v>25</v>
      </c>
      <c r="H451" s="85">
        <v>455</v>
      </c>
      <c r="I451" s="85">
        <v>65</v>
      </c>
      <c r="J451" s="85">
        <v>850</v>
      </c>
      <c r="K451" s="85">
        <v>24.5</v>
      </c>
      <c r="L451" s="85">
        <v>457</v>
      </c>
      <c r="M451" s="85">
        <v>68</v>
      </c>
      <c r="N451" s="85">
        <v>859</v>
      </c>
      <c r="O451" s="86">
        <f t="shared" si="118"/>
        <v>24.5</v>
      </c>
      <c r="P451" s="86">
        <f t="shared" si="119"/>
        <v>859</v>
      </c>
      <c r="Q451" s="87" t="s">
        <v>17</v>
      </c>
      <c r="R451" s="86">
        <v>6</v>
      </c>
      <c r="S451" s="88">
        <v>22479.466666666667</v>
      </c>
      <c r="T451" s="89">
        <v>524.09666666666669</v>
      </c>
      <c r="U451" s="89">
        <v>18.279666666666664</v>
      </c>
      <c r="V451" s="89">
        <v>18.653333333333329</v>
      </c>
      <c r="W451" s="89">
        <v>11.570000000000002</v>
      </c>
      <c r="X451" s="89">
        <v>7.0833333333333304</v>
      </c>
      <c r="Y451" s="89">
        <v>65.807333333333332</v>
      </c>
      <c r="Z451" s="89">
        <v>2.5926666666666662</v>
      </c>
      <c r="AA451" s="89">
        <v>1.0833333333333339E-2</v>
      </c>
      <c r="AB451" s="89">
        <v>46.285626666666673</v>
      </c>
      <c r="AC451" s="89">
        <v>3.4366366666666663</v>
      </c>
      <c r="AD451" s="89">
        <v>2.7933033333333337</v>
      </c>
      <c r="AE451" s="89">
        <v>1.7325899999999996</v>
      </c>
      <c r="AF451" s="90">
        <v>98.568999999999988</v>
      </c>
      <c r="AG451" s="89">
        <v>0.53439666666666652</v>
      </c>
      <c r="AH451" s="89">
        <v>3.1363933333333338</v>
      </c>
      <c r="AI451" s="89">
        <v>2.94428</v>
      </c>
      <c r="AJ451" s="88">
        <v>3119.1666666666665</v>
      </c>
      <c r="AK451" s="91">
        <v>109.14771178784871</v>
      </c>
      <c r="AL451" s="91">
        <v>2.3486934494533553</v>
      </c>
      <c r="AM451" s="91">
        <v>1.6709141279516625E-2</v>
      </c>
      <c r="AN451" s="91">
        <v>5.074162634049139E-2</v>
      </c>
      <c r="AO451" s="91">
        <v>4.6609159969939723E-2</v>
      </c>
      <c r="AP451" s="91">
        <v>5.3066863050523182E-2</v>
      </c>
      <c r="AQ451" s="91">
        <v>1.1382410305725403</v>
      </c>
      <c r="AR451" s="91">
        <v>2.6643668243529574E-2</v>
      </c>
      <c r="AS451" s="91">
        <v>5.4667227359053232E-5</v>
      </c>
      <c r="AT451" s="91">
        <v>0.214879282763414</v>
      </c>
      <c r="AU451" s="91">
        <v>7.3900937809986356E-2</v>
      </c>
      <c r="AV451" s="91">
        <v>7.8761308255773151E-3</v>
      </c>
      <c r="AW451" s="91">
        <v>9.8034248062110786E-3</v>
      </c>
      <c r="AX451" s="91">
        <v>1.1097094991094937E-2</v>
      </c>
      <c r="AY451" s="91">
        <v>6.1419127276462534E-3</v>
      </c>
      <c r="AZ451" s="91">
        <v>1.0070062607528305E-2</v>
      </c>
      <c r="BA451" s="91">
        <v>8.2941774342212594E-3</v>
      </c>
      <c r="BB451" s="91">
        <v>0.37904902178945171</v>
      </c>
      <c r="BC451" s="24">
        <v>74</v>
      </c>
      <c r="BD451" s="29">
        <v>42</v>
      </c>
      <c r="BE451" s="30">
        <f t="shared" si="120"/>
        <v>1.02892012262132</v>
      </c>
      <c r="BF451" s="30">
        <v>0.92010344358241447</v>
      </c>
      <c r="BG451" s="30">
        <f t="shared" si="121"/>
        <v>1.0714514909087836</v>
      </c>
      <c r="BH451" s="31">
        <f t="shared" si="122"/>
        <v>24.153232057208751</v>
      </c>
      <c r="BI451" s="32">
        <f t="shared" si="123"/>
        <v>920.37683069064508</v>
      </c>
      <c r="BJ451" s="33">
        <f t="shared" si="124"/>
        <v>0.59856083087522904</v>
      </c>
      <c r="BK451" s="33">
        <f t="shared" si="125"/>
        <v>0.61587128350045983</v>
      </c>
      <c r="BL451" s="15"/>
    </row>
    <row r="452" spans="1:64" x14ac:dyDescent="0.3">
      <c r="A452" s="34" t="s">
        <v>29</v>
      </c>
      <c r="B452" s="81">
        <v>40632</v>
      </c>
      <c r="C452" s="15"/>
      <c r="D452" s="82">
        <v>7.0000000000000007E-2</v>
      </c>
      <c r="E452" s="83">
        <v>7.0000000000000007E-2</v>
      </c>
      <c r="F452" s="84">
        <v>25</v>
      </c>
      <c r="G452" s="85">
        <v>25</v>
      </c>
      <c r="H452" s="85">
        <v>455</v>
      </c>
      <c r="I452" s="85">
        <v>65</v>
      </c>
      <c r="J452" s="85">
        <v>850</v>
      </c>
      <c r="K452" s="85">
        <v>24.5</v>
      </c>
      <c r="L452" s="85">
        <v>457</v>
      </c>
      <c r="M452" s="85">
        <v>68</v>
      </c>
      <c r="N452" s="85">
        <v>859</v>
      </c>
      <c r="O452" s="86">
        <f t="shared" si="118"/>
        <v>24.5</v>
      </c>
      <c r="P452" s="86">
        <f t="shared" si="119"/>
        <v>859</v>
      </c>
      <c r="Q452" s="87" t="s">
        <v>22</v>
      </c>
      <c r="R452" s="86">
        <v>6</v>
      </c>
      <c r="S452" s="88">
        <v>22651.8</v>
      </c>
      <c r="T452" s="89">
        <v>547.50199999999995</v>
      </c>
      <c r="U452" s="89">
        <v>18.283333333333339</v>
      </c>
      <c r="V452" s="89">
        <v>18.36</v>
      </c>
      <c r="W452" s="89">
        <v>12.459999999999992</v>
      </c>
      <c r="X452" s="89">
        <v>5.900000000000003</v>
      </c>
      <c r="Y452" s="89">
        <v>97.166666666666686</v>
      </c>
      <c r="Z452" s="89">
        <v>2.5506666666666664</v>
      </c>
      <c r="AA452" s="89">
        <v>1.094333333333334E-2</v>
      </c>
      <c r="AB452" s="89">
        <v>47.872380000000014</v>
      </c>
      <c r="AC452" s="89">
        <v>5.0242066666666663</v>
      </c>
      <c r="AD452" s="89">
        <v>2.7224499999999998</v>
      </c>
      <c r="AE452" s="89">
        <v>1.8475866666666663</v>
      </c>
      <c r="AF452" s="90">
        <v>98.372963333333345</v>
      </c>
      <c r="AG452" s="89">
        <v>0.52057666666666658</v>
      </c>
      <c r="AH452" s="89">
        <v>3.1508433333333334</v>
      </c>
      <c r="AI452" s="89">
        <v>2.8696166666666665</v>
      </c>
      <c r="AJ452" s="88">
        <v>3111.8666666666668</v>
      </c>
      <c r="AK452" s="91">
        <v>31.017681275327941</v>
      </c>
      <c r="AL452" s="91">
        <v>4.3304992146806223</v>
      </c>
      <c r="AM452" s="91">
        <v>7.5809804357883336E-3</v>
      </c>
      <c r="AN452" s="91">
        <v>4.9827287912242918E-2</v>
      </c>
      <c r="AO452" s="91">
        <v>4.9827287912243799E-2</v>
      </c>
      <c r="AP452" s="91">
        <v>2.7100861699601768E-15</v>
      </c>
      <c r="AQ452" s="91">
        <v>2.583989608889401</v>
      </c>
      <c r="AR452" s="91">
        <v>3.2263284709246269E-2</v>
      </c>
      <c r="AS452" s="91">
        <v>5.0400693299372785E-5</v>
      </c>
      <c r="AT452" s="91">
        <v>0.40840583804716624</v>
      </c>
      <c r="AU452" s="91">
        <v>0.13282457171240547</v>
      </c>
      <c r="AV452" s="91">
        <v>7.7080678736521071E-3</v>
      </c>
      <c r="AW452" s="91">
        <v>7.4338801922443718E-3</v>
      </c>
      <c r="AX452" s="91">
        <v>1.9444110593740276E-2</v>
      </c>
      <c r="AY452" s="91">
        <v>6.6218386514952784E-3</v>
      </c>
      <c r="AZ452" s="91">
        <v>2.5996927316223875E-3</v>
      </c>
      <c r="BA452" s="91">
        <v>8.1134661725635812E-3</v>
      </c>
      <c r="BB452" s="91">
        <v>0.9732042112432564</v>
      </c>
      <c r="BC452" s="24">
        <v>75</v>
      </c>
      <c r="BD452" s="29">
        <v>42</v>
      </c>
      <c r="BE452" s="30">
        <f t="shared" si="120"/>
        <v>1.0308481307960748</v>
      </c>
      <c r="BF452" s="30">
        <v>0.92010344358241447</v>
      </c>
      <c r="BG452" s="30">
        <f t="shared" si="121"/>
        <v>1.0704490473947976</v>
      </c>
      <c r="BH452" s="31">
        <f t="shared" si="122"/>
        <v>24.130634439842979</v>
      </c>
      <c r="BI452" s="32">
        <f t="shared" si="123"/>
        <v>919.51573171213113</v>
      </c>
      <c r="BJ452" s="33">
        <f t="shared" si="124"/>
        <v>0.59840533210796343</v>
      </c>
      <c r="BK452" s="33">
        <f t="shared" si="125"/>
        <v>0.61686501806189853</v>
      </c>
      <c r="BL452" s="15"/>
    </row>
    <row r="453" spans="1:64" x14ac:dyDescent="0.3">
      <c r="A453" s="34" t="s">
        <v>29</v>
      </c>
      <c r="B453" s="81">
        <v>40632</v>
      </c>
      <c r="C453" s="15">
        <v>70080</v>
      </c>
      <c r="D453" s="82">
        <v>7.0000000000000007E-2</v>
      </c>
      <c r="E453" s="83">
        <v>7.0000000000000007E-2</v>
      </c>
      <c r="F453" s="84">
        <v>25</v>
      </c>
      <c r="G453" s="85">
        <v>25</v>
      </c>
      <c r="H453" s="85">
        <v>458</v>
      </c>
      <c r="I453" s="85">
        <v>65</v>
      </c>
      <c r="J453" s="85">
        <v>890</v>
      </c>
      <c r="K453" s="85">
        <v>25</v>
      </c>
      <c r="L453" s="85">
        <v>459</v>
      </c>
      <c r="M453" s="85">
        <v>65</v>
      </c>
      <c r="N453" s="85">
        <v>880</v>
      </c>
      <c r="O453" s="86">
        <f t="shared" si="118"/>
        <v>25</v>
      </c>
      <c r="P453" s="86">
        <f t="shared" si="119"/>
        <v>880</v>
      </c>
      <c r="Q453" s="87" t="s">
        <v>17</v>
      </c>
      <c r="R453" s="86">
        <v>8</v>
      </c>
      <c r="S453" s="88">
        <v>18185.733333333334</v>
      </c>
      <c r="T453" s="89">
        <v>536.56833333333327</v>
      </c>
      <c r="U453" s="89">
        <v>18.940666666666669</v>
      </c>
      <c r="V453" s="89">
        <v>14.336666666666668</v>
      </c>
      <c r="W453" s="89">
        <v>11.370000000000005</v>
      </c>
      <c r="X453" s="89">
        <v>2.9666666666666663</v>
      </c>
      <c r="Y453" s="89">
        <v>114.79666666666667</v>
      </c>
      <c r="Z453" s="89">
        <v>2.1126666666666662</v>
      </c>
      <c r="AA453" s="89">
        <v>8.8399999999999954E-3</v>
      </c>
      <c r="AB453" s="89">
        <v>58.223423333333336</v>
      </c>
      <c r="AC453" s="89">
        <v>7.3365433333333332</v>
      </c>
      <c r="AD453" s="89">
        <v>2.6268266666666666</v>
      </c>
      <c r="AE453" s="89">
        <v>2.0832033333333335</v>
      </c>
      <c r="AF453" s="90">
        <v>97.898570000000007</v>
      </c>
      <c r="AG453" s="89">
        <v>0.53291666666666671</v>
      </c>
      <c r="AH453" s="89">
        <v>2.7428700000000004</v>
      </c>
      <c r="AI453" s="89">
        <v>2.7688199999999998</v>
      </c>
      <c r="AJ453" s="88">
        <v>3099.8666666666668</v>
      </c>
      <c r="AK453" s="91">
        <v>315.91060862795121</v>
      </c>
      <c r="AL453" s="91">
        <v>4.8872642959981718</v>
      </c>
      <c r="AM453" s="91">
        <v>4.1434063392278994E-2</v>
      </c>
      <c r="AN453" s="91">
        <v>0.23850588561133976</v>
      </c>
      <c r="AO453" s="91">
        <v>0.20703156514270163</v>
      </c>
      <c r="AP453" s="91">
        <v>7.1115900221884951E-2</v>
      </c>
      <c r="AQ453" s="91">
        <v>3.3150704297223887</v>
      </c>
      <c r="AR453" s="91">
        <v>2.8879456167070511E-2</v>
      </c>
      <c r="AS453" s="91">
        <v>1.5668989800855402E-4</v>
      </c>
      <c r="AT453" s="91">
        <v>0.77550083469303166</v>
      </c>
      <c r="AU453" s="91">
        <v>0.25687010360578649</v>
      </c>
      <c r="AV453" s="91">
        <v>2.8130471064289911E-2</v>
      </c>
      <c r="AW453" s="91">
        <v>2.2609861799106904E-2</v>
      </c>
      <c r="AX453" s="91">
        <v>3.5738245234114688E-2</v>
      </c>
      <c r="AY453" s="91">
        <v>1.2646550117919814E-2</v>
      </c>
      <c r="AZ453" s="91">
        <v>2.909359628556743E-2</v>
      </c>
      <c r="BA453" s="91">
        <v>2.9640017218106593E-2</v>
      </c>
      <c r="BB453" s="91">
        <v>0.86036613430415243</v>
      </c>
      <c r="BC453" s="24">
        <v>76</v>
      </c>
      <c r="BD453" s="29">
        <v>41</v>
      </c>
      <c r="BE453" s="30">
        <f t="shared" si="120"/>
        <v>1.0327761389708294</v>
      </c>
      <c r="BF453" s="30">
        <v>0.92010344358241447</v>
      </c>
      <c r="BG453" s="30">
        <f t="shared" si="121"/>
        <v>1.0694494122664122</v>
      </c>
      <c r="BH453" s="31">
        <f t="shared" si="122"/>
        <v>24.600102174087876</v>
      </c>
      <c r="BI453" s="32">
        <f t="shared" si="123"/>
        <v>941.11548279444276</v>
      </c>
      <c r="BJ453" s="33">
        <f t="shared" si="124"/>
        <v>0.60162819893713693</v>
      </c>
      <c r="BK453" s="33">
        <f t="shared" si="125"/>
        <v>0.62134724839427036</v>
      </c>
      <c r="BL453" s="15"/>
    </row>
    <row r="454" spans="1:64" x14ac:dyDescent="0.3">
      <c r="A454" s="34" t="s">
        <v>29</v>
      </c>
      <c r="B454" s="81">
        <v>40632</v>
      </c>
      <c r="C454" s="15"/>
      <c r="D454" s="82">
        <v>7.0000000000000007E-2</v>
      </c>
      <c r="E454" s="83">
        <v>7.0000000000000007E-2</v>
      </c>
      <c r="F454" s="84">
        <v>25</v>
      </c>
      <c r="G454" s="85">
        <v>25</v>
      </c>
      <c r="H454" s="85">
        <v>458</v>
      </c>
      <c r="I454" s="85">
        <v>65</v>
      </c>
      <c r="J454" s="85">
        <v>890</v>
      </c>
      <c r="K454" s="85">
        <v>25</v>
      </c>
      <c r="L454" s="85">
        <v>459</v>
      </c>
      <c r="M454" s="85">
        <v>65</v>
      </c>
      <c r="N454" s="85">
        <v>880</v>
      </c>
      <c r="O454" s="86">
        <f t="shared" si="118"/>
        <v>25</v>
      </c>
      <c r="P454" s="86">
        <f t="shared" si="119"/>
        <v>880</v>
      </c>
      <c r="Q454" s="87" t="s">
        <v>17</v>
      </c>
      <c r="R454" s="86">
        <v>8</v>
      </c>
      <c r="S454" s="88">
        <v>18716.133333333335</v>
      </c>
      <c r="T454" s="89">
        <v>586.55199999999991</v>
      </c>
      <c r="U454" s="89">
        <v>18.893333333333334</v>
      </c>
      <c r="V454" s="89">
        <v>14.933333333333337</v>
      </c>
      <c r="W454" s="89">
        <v>11.523333333333332</v>
      </c>
      <c r="X454" s="89">
        <v>3.4100000000000015</v>
      </c>
      <c r="Y454" s="89">
        <v>124.64866666666666</v>
      </c>
      <c r="Z454" s="89">
        <v>2.0529999999999995</v>
      </c>
      <c r="AA454" s="89">
        <v>9.1266666666666666E-3</v>
      </c>
      <c r="AB454" s="89">
        <v>61.658016666666668</v>
      </c>
      <c r="AC454" s="89">
        <v>7.725646666666667</v>
      </c>
      <c r="AD454" s="89">
        <v>2.6533966666666671</v>
      </c>
      <c r="AE454" s="89">
        <v>2.0474400000000004</v>
      </c>
      <c r="AF454" s="90">
        <v>97.77896666666669</v>
      </c>
      <c r="AG454" s="89">
        <v>0.50196000000000007</v>
      </c>
      <c r="AH454" s="89">
        <v>2.7946733333333342</v>
      </c>
      <c r="AI454" s="89">
        <v>2.7968299999999999</v>
      </c>
      <c r="AJ454" s="88">
        <v>3091.7333333333331</v>
      </c>
      <c r="AK454" s="91">
        <v>291.35577651003365</v>
      </c>
      <c r="AL454" s="91">
        <v>17.610306817514868</v>
      </c>
      <c r="AM454" s="91">
        <v>5.1282404950151066E-2</v>
      </c>
      <c r="AN454" s="91">
        <v>9.9423626323245362E-2</v>
      </c>
      <c r="AO454" s="91">
        <v>0.10063019815944478</v>
      </c>
      <c r="AP454" s="91">
        <v>4.8066046515042302E-2</v>
      </c>
      <c r="AQ454" s="91">
        <v>8.2019891335656343</v>
      </c>
      <c r="AR454" s="91">
        <v>4.1700905472679864E-2</v>
      </c>
      <c r="AS454" s="91">
        <v>1.4605934866804412E-4</v>
      </c>
      <c r="AT454" s="91">
        <v>1.0702719454875547</v>
      </c>
      <c r="AU454" s="91">
        <v>0.54797099516325543</v>
      </c>
      <c r="AV454" s="91">
        <v>3.9730327887181942E-2</v>
      </c>
      <c r="AW454" s="91">
        <v>2.889343798547846E-2</v>
      </c>
      <c r="AX454" s="91">
        <v>5.5724824736861509E-2</v>
      </c>
      <c r="AY454" s="91">
        <v>6.2784579701355495E-3</v>
      </c>
      <c r="AZ454" s="91">
        <v>2.821523107060827E-2</v>
      </c>
      <c r="BA454" s="91">
        <v>4.1883575498657268E-2</v>
      </c>
      <c r="BB454" s="91">
        <v>2.3770937534976873</v>
      </c>
      <c r="BC454" s="24">
        <v>76</v>
      </c>
      <c r="BD454" s="29">
        <v>41</v>
      </c>
      <c r="BE454" s="30">
        <f t="shared" si="120"/>
        <v>1.0327761389708294</v>
      </c>
      <c r="BF454" s="30">
        <v>0.92010344358241447</v>
      </c>
      <c r="BG454" s="30">
        <f t="shared" si="121"/>
        <v>1.0694494122664122</v>
      </c>
      <c r="BH454" s="31">
        <f t="shared" si="122"/>
        <v>24.600102174087876</v>
      </c>
      <c r="BI454" s="32">
        <f t="shared" si="123"/>
        <v>941.11548279444276</v>
      </c>
      <c r="BJ454" s="33">
        <f t="shared" si="124"/>
        <v>0.60162819893713693</v>
      </c>
      <c r="BK454" s="33">
        <f t="shared" si="125"/>
        <v>0.62134724839427036</v>
      </c>
      <c r="BL454" s="15"/>
    </row>
    <row r="455" spans="1:64" x14ac:dyDescent="0.3">
      <c r="A455" s="34" t="s">
        <v>29</v>
      </c>
      <c r="B455" s="81">
        <v>40632</v>
      </c>
      <c r="C455" s="15">
        <v>65400</v>
      </c>
      <c r="D455" s="82">
        <v>0.3</v>
      </c>
      <c r="E455" s="83">
        <v>0.3</v>
      </c>
      <c r="F455" s="84">
        <v>52.5</v>
      </c>
      <c r="G455" s="85">
        <v>52</v>
      </c>
      <c r="H455" s="85">
        <v>494</v>
      </c>
      <c r="I455" s="85">
        <v>81</v>
      </c>
      <c r="J455" s="85">
        <v>2220</v>
      </c>
      <c r="K455" s="85">
        <v>52.5</v>
      </c>
      <c r="L455" s="85">
        <v>494</v>
      </c>
      <c r="M455" s="85">
        <v>81</v>
      </c>
      <c r="N455" s="85">
        <v>2280</v>
      </c>
      <c r="O455" s="86">
        <f t="shared" si="118"/>
        <v>52.5</v>
      </c>
      <c r="P455" s="86">
        <f t="shared" si="119"/>
        <v>2280</v>
      </c>
      <c r="Q455" s="87" t="s">
        <v>22</v>
      </c>
      <c r="R455" s="86">
        <v>8</v>
      </c>
      <c r="S455" s="88">
        <v>26317.566666666666</v>
      </c>
      <c r="T455" s="89">
        <v>70.240666666666669</v>
      </c>
      <c r="U455" s="89">
        <v>17.771000000000001</v>
      </c>
      <c r="V455" s="89">
        <v>48.113333333333323</v>
      </c>
      <c r="W455" s="89">
        <v>42.41</v>
      </c>
      <c r="X455" s="89">
        <v>5.7033333333333349</v>
      </c>
      <c r="Y455" s="89">
        <v>7.0963333333333338</v>
      </c>
      <c r="Z455" s="89">
        <v>2.7596666666666674</v>
      </c>
      <c r="AA455" s="89">
        <v>1.2406666666666672E-2</v>
      </c>
      <c r="AB455" s="89">
        <v>5.4124733333333346</v>
      </c>
      <c r="AC455" s="89">
        <v>0.32434999999999997</v>
      </c>
      <c r="AD455" s="89">
        <v>6.3067366666666658</v>
      </c>
      <c r="AE455" s="89">
        <v>5.5591066666666658</v>
      </c>
      <c r="AF455" s="90">
        <v>99.84041999999998</v>
      </c>
      <c r="AG455" s="89">
        <v>0.49803000000000003</v>
      </c>
      <c r="AH455" s="89">
        <v>3.4474800000000001</v>
      </c>
      <c r="AI455" s="89">
        <v>6.6476733333333353</v>
      </c>
      <c r="AJ455" s="88">
        <v>3186</v>
      </c>
      <c r="AK455" s="91">
        <v>53.824544671868949</v>
      </c>
      <c r="AL455" s="91">
        <v>0.48259309148950075</v>
      </c>
      <c r="AM455" s="91">
        <v>1.0288929437288642E-2</v>
      </c>
      <c r="AN455" s="91">
        <v>3.4574590364176559E-2</v>
      </c>
      <c r="AO455" s="91">
        <v>0.14227220146727501</v>
      </c>
      <c r="AP455" s="91">
        <v>0.14259499757460192</v>
      </c>
      <c r="AQ455" s="91">
        <v>0.22775490960802866</v>
      </c>
      <c r="AR455" s="91">
        <v>3.8009375733865439E-2</v>
      </c>
      <c r="AS455" s="91">
        <v>2.5370813170246504E-5</v>
      </c>
      <c r="AT455" s="91">
        <v>2.9259185805879655E-2</v>
      </c>
      <c r="AU455" s="91">
        <v>9.8725236964988389E-3</v>
      </c>
      <c r="AV455" s="91">
        <v>1.365711847563277E-2</v>
      </c>
      <c r="AW455" s="91">
        <v>1.2814106809814483E-2</v>
      </c>
      <c r="AX455" s="91">
        <v>1.4898275762286264E-3</v>
      </c>
      <c r="AY455" s="91">
        <v>6.8180870003856356E-3</v>
      </c>
      <c r="AZ455" s="91">
        <v>4.8469257942713234E-3</v>
      </c>
      <c r="BA455" s="91">
        <v>1.4409908787510337E-2</v>
      </c>
      <c r="BB455" s="91">
        <v>0</v>
      </c>
      <c r="BC455" s="24">
        <v>72</v>
      </c>
      <c r="BD455" s="29">
        <v>44</v>
      </c>
      <c r="BE455" s="30">
        <f t="shared" si="120"/>
        <v>1.0250641062718109</v>
      </c>
      <c r="BF455" s="30">
        <v>0.92010344358241447</v>
      </c>
      <c r="BG455" s="30">
        <f t="shared" si="121"/>
        <v>1.0734648558783415</v>
      </c>
      <c r="BH455" s="31">
        <f t="shared" si="122"/>
        <v>51.854182299064021</v>
      </c>
      <c r="BI455" s="32">
        <f t="shared" si="123"/>
        <v>2447.4998714026187</v>
      </c>
      <c r="BJ455" s="33">
        <f t="shared" si="124"/>
        <v>0.76961290416585049</v>
      </c>
      <c r="BK455" s="33">
        <f t="shared" si="125"/>
        <v>0.78890256378402035</v>
      </c>
      <c r="BL455" s="15"/>
    </row>
    <row r="456" spans="1:64" x14ac:dyDescent="0.3">
      <c r="A456" s="34" t="s">
        <v>29</v>
      </c>
      <c r="B456" s="81">
        <v>40632</v>
      </c>
      <c r="C456" s="15"/>
      <c r="D456" s="82">
        <v>0.3</v>
      </c>
      <c r="E456" s="83">
        <v>0.3</v>
      </c>
      <c r="F456" s="84">
        <v>52.5</v>
      </c>
      <c r="G456" s="85">
        <v>52</v>
      </c>
      <c r="H456" s="85">
        <v>494</v>
      </c>
      <c r="I456" s="85">
        <v>81</v>
      </c>
      <c r="J456" s="85">
        <v>2220</v>
      </c>
      <c r="K456" s="85">
        <v>52.5</v>
      </c>
      <c r="L456" s="85">
        <v>494</v>
      </c>
      <c r="M456" s="85">
        <v>81</v>
      </c>
      <c r="N456" s="85">
        <v>2280</v>
      </c>
      <c r="O456" s="86">
        <f t="shared" si="118"/>
        <v>52.5</v>
      </c>
      <c r="P456" s="86">
        <f t="shared" si="119"/>
        <v>2280</v>
      </c>
      <c r="Q456" s="87" t="s">
        <v>17</v>
      </c>
      <c r="R456" s="86">
        <v>8</v>
      </c>
      <c r="S456" s="88">
        <v>25808.3</v>
      </c>
      <c r="T456" s="89">
        <v>65.476000000000013</v>
      </c>
      <c r="U456" s="89">
        <v>17.846333333333337</v>
      </c>
      <c r="V456" s="89">
        <v>46.699999999999996</v>
      </c>
      <c r="W456" s="89">
        <v>40.533333333333331</v>
      </c>
      <c r="X456" s="89">
        <v>6.166666666666667</v>
      </c>
      <c r="Y456" s="89">
        <v>5.2036666666666678</v>
      </c>
      <c r="Z456" s="89">
        <v>2.7316666666666669</v>
      </c>
      <c r="AA456" s="89">
        <v>1.2153333333333328E-2</v>
      </c>
      <c r="AB456" s="89">
        <v>5.1472466666666667</v>
      </c>
      <c r="AC456" s="89">
        <v>0.24253333333333335</v>
      </c>
      <c r="AD456" s="89">
        <v>6.2420999999999998</v>
      </c>
      <c r="AE456" s="89">
        <v>5.4178233333333337</v>
      </c>
      <c r="AF456" s="90">
        <v>99.854833333333289</v>
      </c>
      <c r="AG456" s="89">
        <v>0.50268999999999997</v>
      </c>
      <c r="AH456" s="89">
        <v>3.4014933333333341</v>
      </c>
      <c r="AI456" s="89">
        <v>6.5795299999999974</v>
      </c>
      <c r="AJ456" s="88">
        <v>3187.8666666666668</v>
      </c>
      <c r="AK456" s="91">
        <v>76.217542554697602</v>
      </c>
      <c r="AL456" s="91">
        <v>0.51395424457590078</v>
      </c>
      <c r="AM456" s="91">
        <v>1.0980651740388196E-2</v>
      </c>
      <c r="AN456" s="91">
        <v>0.12865350418053401</v>
      </c>
      <c r="AO456" s="91">
        <v>0.19534820076015624</v>
      </c>
      <c r="AP456" s="91">
        <v>8.0229555708734357E-2</v>
      </c>
      <c r="AQ456" s="91">
        <v>9.1632072887124327E-2</v>
      </c>
      <c r="AR456" s="91">
        <v>2.7428066839912505E-2</v>
      </c>
      <c r="AS456" s="91">
        <v>5.0741626340493048E-5</v>
      </c>
      <c r="AT456" s="91">
        <v>3.6147435005422827E-2</v>
      </c>
      <c r="AU456" s="91">
        <v>3.8650809273173903E-3</v>
      </c>
      <c r="AV456" s="91">
        <v>1.863850297377577E-2</v>
      </c>
      <c r="AW456" s="91">
        <v>2.2766773783427219E-2</v>
      </c>
      <c r="AX456" s="91">
        <v>1.1836044695027763E-3</v>
      </c>
      <c r="AY456" s="91">
        <v>5.3974035903609626E-3</v>
      </c>
      <c r="AZ456" s="91">
        <v>6.8641463961024926E-3</v>
      </c>
      <c r="BA456" s="91">
        <v>1.964632368874035E-2</v>
      </c>
      <c r="BB456" s="91">
        <v>0.34574590364176044</v>
      </c>
      <c r="BC456" s="24">
        <v>73</v>
      </c>
      <c r="BD456" s="29">
        <v>43</v>
      </c>
      <c r="BE456" s="30">
        <f t="shared" si="120"/>
        <v>1.0269921144465655</v>
      </c>
      <c r="BF456" s="30">
        <v>0.92010344358241447</v>
      </c>
      <c r="BG456" s="30">
        <f t="shared" si="121"/>
        <v>1.0724567559828939</v>
      </c>
      <c r="BH456" s="31">
        <f t="shared" si="122"/>
        <v>51.805485599337011</v>
      </c>
      <c r="BI456" s="32">
        <f t="shared" si="123"/>
        <v>2445.2014036409983</v>
      </c>
      <c r="BJ456" s="33">
        <f t="shared" si="124"/>
        <v>0.76933157527979112</v>
      </c>
      <c r="BK456" s="33">
        <f t="shared" si="125"/>
        <v>0.79009746120709978</v>
      </c>
      <c r="BL456" s="15"/>
    </row>
    <row r="457" spans="1:64" x14ac:dyDescent="0.3">
      <c r="A457" s="34" t="s">
        <v>29</v>
      </c>
      <c r="B457" s="81">
        <v>40632</v>
      </c>
      <c r="C457" s="15"/>
      <c r="D457" s="82">
        <v>0.3</v>
      </c>
      <c r="E457" s="83">
        <v>0.3</v>
      </c>
      <c r="F457" s="84">
        <v>52.5</v>
      </c>
      <c r="G457" s="85">
        <v>52</v>
      </c>
      <c r="H457" s="85">
        <v>510</v>
      </c>
      <c r="I457" s="85">
        <v>81</v>
      </c>
      <c r="J457" s="85">
        <v>2190</v>
      </c>
      <c r="K457" s="85">
        <v>52.5</v>
      </c>
      <c r="L457" s="85">
        <v>495</v>
      </c>
      <c r="M457" s="85">
        <v>81</v>
      </c>
      <c r="N457" s="85">
        <v>2258</v>
      </c>
      <c r="O457" s="86">
        <f t="shared" si="118"/>
        <v>52.5</v>
      </c>
      <c r="P457" s="86">
        <f t="shared" si="119"/>
        <v>2258</v>
      </c>
      <c r="Q457" s="87" t="s">
        <v>17</v>
      </c>
      <c r="R457" s="86">
        <v>6</v>
      </c>
      <c r="S457" s="88">
        <v>26101.033333333333</v>
      </c>
      <c r="T457" s="89">
        <v>75.24133333333333</v>
      </c>
      <c r="U457" s="89">
        <v>17.810666666666666</v>
      </c>
      <c r="V457" s="89">
        <v>47.5</v>
      </c>
      <c r="W457" s="89">
        <v>39.893333333333317</v>
      </c>
      <c r="X457" s="89">
        <v>7.6066666666666611</v>
      </c>
      <c r="Y457" s="89">
        <v>3.874333333333333</v>
      </c>
      <c r="Z457" s="89">
        <v>2.8003333333333336</v>
      </c>
      <c r="AA457" s="89">
        <v>1.2299999999999997E-2</v>
      </c>
      <c r="AB457" s="89">
        <v>5.84598</v>
      </c>
      <c r="AC457" s="89">
        <v>0.17852666666666667</v>
      </c>
      <c r="AD457" s="89">
        <v>6.2768366666666653</v>
      </c>
      <c r="AE457" s="89">
        <v>5.2716733333333341</v>
      </c>
      <c r="AF457" s="90">
        <v>99.844816666666674</v>
      </c>
      <c r="AG457" s="89">
        <v>0.50945666666666667</v>
      </c>
      <c r="AH457" s="89">
        <v>3.428806666666667</v>
      </c>
      <c r="AI457" s="89">
        <v>6.6161500000000011</v>
      </c>
      <c r="AJ457" s="88">
        <v>3186</v>
      </c>
      <c r="AK457" s="91">
        <v>13.246947165779032</v>
      </c>
      <c r="AL457" s="91">
        <v>0.21801191573466489</v>
      </c>
      <c r="AM457" s="91">
        <v>3.6514837167013208E-3</v>
      </c>
      <c r="AN457" s="91">
        <v>0</v>
      </c>
      <c r="AO457" s="91">
        <v>6.3968382994950099E-2</v>
      </c>
      <c r="AP457" s="91">
        <v>6.3968382994949294E-2</v>
      </c>
      <c r="AQ457" s="91">
        <v>3.3904870297422743E-2</v>
      </c>
      <c r="AR457" s="91">
        <v>3.5084462946294109E-2</v>
      </c>
      <c r="AS457" s="91">
        <v>3.5287580338023136E-18</v>
      </c>
      <c r="AT457" s="91">
        <v>1.7458036386797864E-2</v>
      </c>
      <c r="AU457" s="91">
        <v>1.5507358283071316E-3</v>
      </c>
      <c r="AV457" s="91">
        <v>3.132860688245565E-3</v>
      </c>
      <c r="AW457" s="91">
        <v>9.2071910926238131E-3</v>
      </c>
      <c r="AX457" s="91">
        <v>3.5919770114196514E-4</v>
      </c>
      <c r="AY457" s="91">
        <v>6.3726075068829989E-3</v>
      </c>
      <c r="AZ457" s="91">
        <v>1.1817384427724967E-3</v>
      </c>
      <c r="BA457" s="91">
        <v>3.3068111527574939E-3</v>
      </c>
      <c r="BB457" s="91">
        <v>0</v>
      </c>
      <c r="BC457" s="24">
        <v>73</v>
      </c>
      <c r="BD457" s="29">
        <v>44</v>
      </c>
      <c r="BE457" s="30">
        <f t="shared" si="120"/>
        <v>1.0269921144465655</v>
      </c>
      <c r="BF457" s="30">
        <v>0.92010344358241447</v>
      </c>
      <c r="BG457" s="30">
        <f t="shared" si="121"/>
        <v>1.0724567559828939</v>
      </c>
      <c r="BH457" s="31">
        <f t="shared" si="122"/>
        <v>51.805485599337011</v>
      </c>
      <c r="BI457" s="32">
        <f t="shared" si="123"/>
        <v>2421.6073550093743</v>
      </c>
      <c r="BJ457" s="33">
        <f t="shared" si="124"/>
        <v>0.76933157527979112</v>
      </c>
      <c r="BK457" s="33">
        <f t="shared" si="125"/>
        <v>0.79009746120709978</v>
      </c>
      <c r="BL457" s="15"/>
    </row>
    <row r="458" spans="1:64" x14ac:dyDescent="0.3">
      <c r="A458" s="34" t="s">
        <v>29</v>
      </c>
      <c r="B458" s="81">
        <v>40632</v>
      </c>
      <c r="C458" s="15"/>
      <c r="D458" s="82">
        <v>0.3</v>
      </c>
      <c r="E458" s="83">
        <v>0.3</v>
      </c>
      <c r="F458" s="84">
        <v>52.5</v>
      </c>
      <c r="G458" s="85">
        <v>52</v>
      </c>
      <c r="H458" s="85">
        <v>510</v>
      </c>
      <c r="I458" s="85">
        <v>81</v>
      </c>
      <c r="J458" s="85">
        <v>2190</v>
      </c>
      <c r="K458" s="85">
        <v>52.5</v>
      </c>
      <c r="L458" s="85">
        <v>495</v>
      </c>
      <c r="M458" s="85">
        <v>81</v>
      </c>
      <c r="N458" s="85">
        <v>2258</v>
      </c>
      <c r="O458" s="86">
        <f t="shared" si="118"/>
        <v>52.5</v>
      </c>
      <c r="P458" s="86">
        <f t="shared" si="119"/>
        <v>2258</v>
      </c>
      <c r="Q458" s="87" t="s">
        <v>22</v>
      </c>
      <c r="R458" s="86">
        <v>6</v>
      </c>
      <c r="S458" s="88">
        <v>25643.333333333332</v>
      </c>
      <c r="T458" s="89">
        <v>69.298666666666662</v>
      </c>
      <c r="U458" s="89">
        <v>17.883999999999997</v>
      </c>
      <c r="V458" s="89">
        <v>46.51</v>
      </c>
      <c r="W458" s="89">
        <v>39.513333333333314</v>
      </c>
      <c r="X458" s="89">
        <v>6.9966666666666653</v>
      </c>
      <c r="Y458" s="89">
        <v>3.2446666666666668</v>
      </c>
      <c r="Z458" s="89">
        <v>2.7856666666666658</v>
      </c>
      <c r="AA458" s="89">
        <v>1.21E-2</v>
      </c>
      <c r="AB458" s="89">
        <v>5.4827766666666662</v>
      </c>
      <c r="AC458" s="89">
        <v>0.15218000000000001</v>
      </c>
      <c r="AD458" s="89">
        <v>6.2556866666666675</v>
      </c>
      <c r="AE458" s="89">
        <v>5.314613333333333</v>
      </c>
      <c r="AF458" s="90">
        <v>99.85598333333337</v>
      </c>
      <c r="AG458" s="89">
        <v>0.51583333333333337</v>
      </c>
      <c r="AH458" s="89">
        <v>3.387206666666668</v>
      </c>
      <c r="AI458" s="89">
        <v>6.5938433333333313</v>
      </c>
      <c r="AJ458" s="88">
        <v>3188</v>
      </c>
      <c r="AK458" s="91">
        <v>14.027886841547069</v>
      </c>
      <c r="AL458" s="91">
        <v>0.55562163591710589</v>
      </c>
      <c r="AM458" s="91">
        <v>6.2145546626590732E-3</v>
      </c>
      <c r="AN458" s="91">
        <v>0.10938700673013982</v>
      </c>
      <c r="AO458" s="91">
        <v>8.6036613430416506E-2</v>
      </c>
      <c r="AP458" s="91">
        <v>8.0871687784152504E-2</v>
      </c>
      <c r="AQ458" s="91">
        <v>5.2570696789366773E-2</v>
      </c>
      <c r="AR458" s="91">
        <v>3.1259021686252553E-2</v>
      </c>
      <c r="AS458" s="91">
        <v>0</v>
      </c>
      <c r="AT458" s="91">
        <v>4.5186431311983903E-2</v>
      </c>
      <c r="AU458" s="91">
        <v>2.4192332783699077E-3</v>
      </c>
      <c r="AV458" s="91">
        <v>1.6260630121678124E-2</v>
      </c>
      <c r="AW458" s="91">
        <v>1.1357171009249418E-2</v>
      </c>
      <c r="AX458" s="91">
        <v>1.0419091671752549E-3</v>
      </c>
      <c r="AY458" s="91">
        <v>5.8705773277352834E-3</v>
      </c>
      <c r="AZ458" s="91">
        <v>1.2381669803642557E-3</v>
      </c>
      <c r="BA458" s="91">
        <v>1.7145717940003545E-2</v>
      </c>
      <c r="BB458" s="91">
        <v>0</v>
      </c>
      <c r="BC458" s="24">
        <v>73</v>
      </c>
      <c r="BD458" s="29">
        <v>43</v>
      </c>
      <c r="BE458" s="30">
        <f t="shared" si="120"/>
        <v>1.0269921144465655</v>
      </c>
      <c r="BF458" s="30">
        <v>0.92010344358241447</v>
      </c>
      <c r="BG458" s="30">
        <f t="shared" si="121"/>
        <v>1.0724567559828939</v>
      </c>
      <c r="BH458" s="31">
        <f t="shared" si="122"/>
        <v>51.805485599337011</v>
      </c>
      <c r="BI458" s="32">
        <f t="shared" si="123"/>
        <v>2421.6073550093743</v>
      </c>
      <c r="BJ458" s="33">
        <f t="shared" si="124"/>
        <v>0.76933157527979112</v>
      </c>
      <c r="BK458" s="33">
        <f t="shared" si="125"/>
        <v>0.79009746120709978</v>
      </c>
      <c r="BL458" s="15"/>
    </row>
    <row r="459" spans="1:64" x14ac:dyDescent="0.3">
      <c r="A459" s="34" t="s">
        <v>29</v>
      </c>
      <c r="B459" s="81">
        <v>40632</v>
      </c>
      <c r="C459" s="15">
        <v>69240</v>
      </c>
      <c r="D459" s="82">
        <v>0.3</v>
      </c>
      <c r="E459" s="83">
        <v>0.3</v>
      </c>
      <c r="F459" s="84">
        <v>52.5</v>
      </c>
      <c r="G459" s="85">
        <v>52</v>
      </c>
      <c r="H459" s="85">
        <v>504</v>
      </c>
      <c r="I459" s="85">
        <v>82</v>
      </c>
      <c r="J459" s="85">
        <v>2200</v>
      </c>
      <c r="K459" s="85">
        <v>52</v>
      </c>
      <c r="L459" s="85">
        <v>485</v>
      </c>
      <c r="M459" s="85">
        <v>82</v>
      </c>
      <c r="N459" s="85">
        <v>2200</v>
      </c>
      <c r="O459" s="86">
        <f t="shared" si="118"/>
        <v>52</v>
      </c>
      <c r="P459" s="86">
        <f t="shared" si="119"/>
        <v>2200</v>
      </c>
      <c r="Q459" s="87" t="s">
        <v>22</v>
      </c>
      <c r="R459" s="86">
        <v>8</v>
      </c>
      <c r="S459" s="88">
        <v>26691.200000000001</v>
      </c>
      <c r="T459" s="89">
        <v>62.705333333333343</v>
      </c>
      <c r="U459" s="89">
        <v>17.794999999999998</v>
      </c>
      <c r="V459" s="89">
        <v>51.679999999999993</v>
      </c>
      <c r="W459" s="89">
        <v>44.456666666666671</v>
      </c>
      <c r="X459" s="89">
        <v>7.2233333333333345</v>
      </c>
      <c r="Y459" s="89">
        <v>2.9443333333333337</v>
      </c>
      <c r="Z459" s="89">
        <v>3.0463333333333327</v>
      </c>
      <c r="AA459" s="89">
        <v>1.2566666666666667E-2</v>
      </c>
      <c r="AB459" s="89">
        <v>4.7675666666666654</v>
      </c>
      <c r="AC459" s="89">
        <v>0.13277333333333333</v>
      </c>
      <c r="AD459" s="89">
        <v>6.6832533333333339</v>
      </c>
      <c r="AE459" s="89">
        <v>5.7489366666666673</v>
      </c>
      <c r="AF459" s="90">
        <v>99.87472666666666</v>
      </c>
      <c r="AG459" s="89">
        <v>0.54247999999999996</v>
      </c>
      <c r="AH459" s="89">
        <v>3.4807599999999996</v>
      </c>
      <c r="AI459" s="89">
        <v>7.0445233333333341</v>
      </c>
      <c r="AJ459" s="88">
        <v>3187</v>
      </c>
      <c r="AK459" s="91">
        <v>255.6168199095344</v>
      </c>
      <c r="AL459" s="91">
        <v>1.8853111575859456</v>
      </c>
      <c r="AM459" s="91">
        <v>2.5562634368586974E-2</v>
      </c>
      <c r="AN459" s="91">
        <v>1.0765205765448214</v>
      </c>
      <c r="AO459" s="91">
        <v>1.1025623239349418</v>
      </c>
      <c r="AP459" s="91">
        <v>4.3018306715207483E-2</v>
      </c>
      <c r="AQ459" s="91">
        <v>6.9959758547950446E-2</v>
      </c>
      <c r="AR459" s="91">
        <v>3.8639209434810216E-2</v>
      </c>
      <c r="AS459" s="91">
        <v>1.268540658512311E-4</v>
      </c>
      <c r="AT459" s="91">
        <v>0.19001789631390958</v>
      </c>
      <c r="AU459" s="91">
        <v>2.8510050657719757E-3</v>
      </c>
      <c r="AV459" s="91">
        <v>8.5478272025770394E-2</v>
      </c>
      <c r="AW459" s="91">
        <v>9.5670416583068477E-2</v>
      </c>
      <c r="AX459" s="91">
        <v>4.4731330787522667E-3</v>
      </c>
      <c r="AY459" s="91">
        <v>9.6308555855824565E-3</v>
      </c>
      <c r="AZ459" s="91">
        <v>2.2771573325621106E-2</v>
      </c>
      <c r="BA459" s="91">
        <v>9.0094424349254354E-2</v>
      </c>
      <c r="BB459" s="91">
        <v>0</v>
      </c>
      <c r="BC459" s="24">
        <v>76</v>
      </c>
      <c r="BD459" s="29">
        <v>40</v>
      </c>
      <c r="BE459" s="30">
        <f t="shared" si="120"/>
        <v>1.0327761389708294</v>
      </c>
      <c r="BF459" s="30">
        <v>0.92010344358241447</v>
      </c>
      <c r="BG459" s="30">
        <f t="shared" si="121"/>
        <v>1.0694494122664122</v>
      </c>
      <c r="BH459" s="31">
        <f t="shared" si="122"/>
        <v>51.168212522102785</v>
      </c>
      <c r="BI459" s="32">
        <f t="shared" si="123"/>
        <v>2352.7887069861067</v>
      </c>
      <c r="BJ459" s="33">
        <f t="shared" si="124"/>
        <v>0.76564838688396997</v>
      </c>
      <c r="BK459" s="33">
        <f t="shared" si="125"/>
        <v>0.79074338481527029</v>
      </c>
      <c r="BL459" s="15"/>
    </row>
    <row r="460" spans="1:64" x14ac:dyDescent="0.3">
      <c r="A460" s="34" t="s">
        <v>29</v>
      </c>
      <c r="B460" s="81">
        <v>40632</v>
      </c>
      <c r="C460" s="15"/>
      <c r="D460" s="82">
        <v>0.3</v>
      </c>
      <c r="E460" s="83">
        <v>0.3</v>
      </c>
      <c r="F460" s="84">
        <v>52.5</v>
      </c>
      <c r="G460" s="85">
        <v>52</v>
      </c>
      <c r="H460" s="85">
        <v>504</v>
      </c>
      <c r="I460" s="85">
        <v>82</v>
      </c>
      <c r="J460" s="85">
        <v>2200</v>
      </c>
      <c r="K460" s="85">
        <v>52</v>
      </c>
      <c r="L460" s="85">
        <v>485</v>
      </c>
      <c r="M460" s="85">
        <v>82</v>
      </c>
      <c r="N460" s="85">
        <v>2200</v>
      </c>
      <c r="O460" s="86">
        <f t="shared" si="118"/>
        <v>52</v>
      </c>
      <c r="P460" s="86">
        <f t="shared" si="119"/>
        <v>2200</v>
      </c>
      <c r="Q460" s="87" t="s">
        <v>17</v>
      </c>
      <c r="R460" s="86">
        <v>8</v>
      </c>
      <c r="S460" s="88">
        <v>24806.7</v>
      </c>
      <c r="T460" s="89">
        <v>64.993333333333325</v>
      </c>
      <c r="U460" s="89">
        <v>18.074666666666662</v>
      </c>
      <c r="V460" s="89">
        <v>47.676666666666655</v>
      </c>
      <c r="W460" s="89">
        <v>40.120000000000005</v>
      </c>
      <c r="X460" s="89">
        <v>7.5566666666666631</v>
      </c>
      <c r="Y460" s="89">
        <v>2.8916666666666662</v>
      </c>
      <c r="Z460" s="89">
        <v>2.8349999999999991</v>
      </c>
      <c r="AA460" s="89">
        <v>1.1676666666666663E-2</v>
      </c>
      <c r="AB460" s="89">
        <v>5.3183400000000001</v>
      </c>
      <c r="AC460" s="89">
        <v>0.14021333333333336</v>
      </c>
      <c r="AD460" s="89">
        <v>6.6277066666666684</v>
      </c>
      <c r="AE460" s="89">
        <v>5.5772633333333328</v>
      </c>
      <c r="AF460" s="90">
        <v>99.861043333333313</v>
      </c>
      <c r="AG460" s="89">
        <v>0.54259999999999997</v>
      </c>
      <c r="AH460" s="89">
        <v>3.3115766666666673</v>
      </c>
      <c r="AI460" s="89">
        <v>6.9859800000000005</v>
      </c>
      <c r="AJ460" s="88">
        <v>3189.4333333333334</v>
      </c>
      <c r="AK460" s="91">
        <v>284.53412012835133</v>
      </c>
      <c r="AL460" s="91">
        <v>0.89216255412849876</v>
      </c>
      <c r="AM460" s="91">
        <v>3.4713937709000463E-2</v>
      </c>
      <c r="AN460" s="91">
        <v>0.20625283000496583</v>
      </c>
      <c r="AO460" s="91">
        <v>0.16273524086899477</v>
      </c>
      <c r="AP460" s="91">
        <v>5.683207771559342E-2</v>
      </c>
      <c r="AQ460" s="91">
        <v>6.3846979424344738E-2</v>
      </c>
      <c r="AR460" s="91">
        <v>3.830458692259122E-2</v>
      </c>
      <c r="AS460" s="91">
        <v>1.3308885632599352E-4</v>
      </c>
      <c r="AT460" s="91">
        <v>4.1702018474260825E-2</v>
      </c>
      <c r="AU460" s="91">
        <v>4.4245189361208507E-3</v>
      </c>
      <c r="AV460" s="91">
        <v>5.4196163074095985E-2</v>
      </c>
      <c r="AW460" s="91">
        <v>4.7814854735043835E-2</v>
      </c>
      <c r="AX460" s="91">
        <v>9.416358961504669E-4</v>
      </c>
      <c r="AY460" s="91">
        <v>9.5686629340168416E-3</v>
      </c>
      <c r="AZ460" s="91">
        <v>2.5700311058540655E-2</v>
      </c>
      <c r="BA460" s="91">
        <v>5.7126166478696234E-2</v>
      </c>
      <c r="BB460" s="91">
        <v>0.50400693299373078</v>
      </c>
      <c r="BC460" s="24">
        <v>76</v>
      </c>
      <c r="BD460" s="29">
        <v>41</v>
      </c>
      <c r="BE460" s="30">
        <f t="shared" si="120"/>
        <v>1.0327761389708294</v>
      </c>
      <c r="BF460" s="30">
        <v>0.92010344358241447</v>
      </c>
      <c r="BG460" s="30">
        <f t="shared" si="121"/>
        <v>1.0694494122664122</v>
      </c>
      <c r="BH460" s="31">
        <f t="shared" si="122"/>
        <v>51.168212522102785</v>
      </c>
      <c r="BI460" s="32">
        <f t="shared" si="123"/>
        <v>2352.7887069861067</v>
      </c>
      <c r="BJ460" s="33">
        <f t="shared" si="124"/>
        <v>0.76564838688396997</v>
      </c>
      <c r="BK460" s="33">
        <f t="shared" si="125"/>
        <v>0.79074338481527029</v>
      </c>
      <c r="BL460" s="15"/>
    </row>
    <row r="461" spans="1:64" x14ac:dyDescent="0.3">
      <c r="A461" s="34" t="s">
        <v>29</v>
      </c>
      <c r="B461" s="81">
        <v>40632</v>
      </c>
      <c r="C461" s="15">
        <v>66540</v>
      </c>
      <c r="D461" s="82" t="s">
        <v>33</v>
      </c>
      <c r="E461" s="83">
        <v>0.6</v>
      </c>
      <c r="F461" s="84">
        <v>70</v>
      </c>
      <c r="G461" s="85">
        <v>69.5</v>
      </c>
      <c r="H461" s="85">
        <v>607</v>
      </c>
      <c r="I461" s="85">
        <v>89</v>
      </c>
      <c r="J461" s="85">
        <v>3900</v>
      </c>
      <c r="K461" s="85">
        <v>69.5</v>
      </c>
      <c r="L461" s="85">
        <v>599</v>
      </c>
      <c r="M461" s="85">
        <v>90</v>
      </c>
      <c r="N461" s="85">
        <v>3950</v>
      </c>
      <c r="O461" s="86">
        <f t="shared" si="118"/>
        <v>69.5</v>
      </c>
      <c r="P461" s="86">
        <f t="shared" si="119"/>
        <v>3950</v>
      </c>
      <c r="Q461" s="87" t="s">
        <v>22</v>
      </c>
      <c r="R461" s="86">
        <v>6</v>
      </c>
      <c r="S461" s="88">
        <v>30884.766666666666</v>
      </c>
      <c r="T461" s="89">
        <v>20.690666666666669</v>
      </c>
      <c r="U461" s="89">
        <v>17.13966666666666</v>
      </c>
      <c r="V461" s="89">
        <v>81.183333333333337</v>
      </c>
      <c r="W461" s="89">
        <v>71.52000000000001</v>
      </c>
      <c r="X461" s="89">
        <v>9.6633333333333287</v>
      </c>
      <c r="Y461" s="89">
        <v>1.25</v>
      </c>
      <c r="Z461" s="89">
        <v>3.722</v>
      </c>
      <c r="AA461" s="89">
        <v>1.4516666666666676E-2</v>
      </c>
      <c r="AB461" s="89">
        <v>1.3592499999999996</v>
      </c>
      <c r="AC461" s="89">
        <v>4.891666666666665E-2</v>
      </c>
      <c r="AD461" s="89">
        <v>9.1100600000000025</v>
      </c>
      <c r="AE461" s="89">
        <v>8.0256500000000024</v>
      </c>
      <c r="AF461" s="90">
        <v>99.96317333333333</v>
      </c>
      <c r="AG461" s="89">
        <v>0.57506333333333326</v>
      </c>
      <c r="AH461" s="89">
        <v>3.8520799999999999</v>
      </c>
      <c r="AI461" s="89">
        <v>9.6024999999999991</v>
      </c>
      <c r="AJ461" s="88">
        <v>3188</v>
      </c>
      <c r="AK461" s="91">
        <v>76.265273578225646</v>
      </c>
      <c r="AL461" s="91">
        <v>0.31424713899703227</v>
      </c>
      <c r="AM461" s="91">
        <v>1.3514572807192796E-2</v>
      </c>
      <c r="AN461" s="91">
        <v>0.33945527696257555</v>
      </c>
      <c r="AO461" s="91">
        <v>0.36236769285663067</v>
      </c>
      <c r="AP461" s="91">
        <v>5.5605341676753489E-2</v>
      </c>
      <c r="AQ461" s="91">
        <v>6.4326752090267756E-3</v>
      </c>
      <c r="AR461" s="91">
        <v>3.1447822138287673E-2</v>
      </c>
      <c r="AS461" s="91">
        <v>4.6113303737741254E-5</v>
      </c>
      <c r="AT461" s="91">
        <v>2.2070260064402127E-2</v>
      </c>
      <c r="AU461" s="91">
        <v>2.9135040324541233E-4</v>
      </c>
      <c r="AV461" s="91">
        <v>2.1697522502779506E-2</v>
      </c>
      <c r="AW461" s="91">
        <v>2.4980333643999222E-2</v>
      </c>
      <c r="AX461" s="91">
        <v>5.3494010836661107E-4</v>
      </c>
      <c r="AY461" s="91">
        <v>5.3132549497384007E-3</v>
      </c>
      <c r="AZ461" s="91">
        <v>6.7799094694393491E-3</v>
      </c>
      <c r="BA461" s="91">
        <v>2.2875992535467418E-2</v>
      </c>
      <c r="BB461" s="91">
        <v>0</v>
      </c>
      <c r="BC461" s="24">
        <v>74</v>
      </c>
      <c r="BD461" s="29">
        <v>44</v>
      </c>
      <c r="BE461" s="30">
        <f t="shared" si="120"/>
        <v>1.02892012262132</v>
      </c>
      <c r="BF461" s="30">
        <v>0.92010344358241447</v>
      </c>
      <c r="BG461" s="30">
        <f t="shared" si="121"/>
        <v>1.0714514909087836</v>
      </c>
      <c r="BH461" s="31">
        <f t="shared" si="122"/>
        <v>68.516311345959522</v>
      </c>
      <c r="BI461" s="32">
        <f t="shared" si="123"/>
        <v>4232.2333890896953</v>
      </c>
      <c r="BJ461" s="33">
        <f t="shared" si="124"/>
        <v>0.86681693800094173</v>
      </c>
      <c r="BK461" s="33">
        <f t="shared" si="125"/>
        <v>0.89188539013816615</v>
      </c>
      <c r="BL461" s="15"/>
    </row>
    <row r="462" spans="1:64" x14ac:dyDescent="0.3">
      <c r="A462" s="34" t="s">
        <v>29</v>
      </c>
      <c r="B462" s="81">
        <v>40632</v>
      </c>
      <c r="C462" s="15">
        <v>68820</v>
      </c>
      <c r="D462" s="82" t="s">
        <v>33</v>
      </c>
      <c r="E462" s="83">
        <v>0.6</v>
      </c>
      <c r="F462" s="84">
        <v>70</v>
      </c>
      <c r="G462" s="85">
        <v>70</v>
      </c>
      <c r="H462" s="85">
        <v>649</v>
      </c>
      <c r="I462" s="85">
        <v>90</v>
      </c>
      <c r="J462" s="85">
        <v>4100</v>
      </c>
      <c r="K462" s="85">
        <v>70</v>
      </c>
      <c r="L462" s="85">
        <v>641</v>
      </c>
      <c r="M462" s="85">
        <v>90</v>
      </c>
      <c r="N462" s="85">
        <v>4100</v>
      </c>
      <c r="O462" s="86">
        <f t="shared" si="118"/>
        <v>70</v>
      </c>
      <c r="P462" s="86">
        <f t="shared" si="119"/>
        <v>4100</v>
      </c>
      <c r="Q462" s="87" t="s">
        <v>17</v>
      </c>
      <c r="R462" s="86">
        <v>6</v>
      </c>
      <c r="S462" s="88">
        <v>33460.866666666669</v>
      </c>
      <c r="T462" s="89">
        <v>20.551333333333332</v>
      </c>
      <c r="U462" s="89">
        <v>16.824333333333335</v>
      </c>
      <c r="V462" s="89">
        <v>86.75333333333333</v>
      </c>
      <c r="W462" s="89">
        <v>78.973333333333329</v>
      </c>
      <c r="X462" s="89">
        <v>7.7800000000000038</v>
      </c>
      <c r="Y462" s="89">
        <v>3.886333333333333</v>
      </c>
      <c r="Z462" s="89">
        <v>3.8496666666666663</v>
      </c>
      <c r="AA462" s="89">
        <v>1.5709999999999998E-2</v>
      </c>
      <c r="AB462" s="89">
        <v>1.24519</v>
      </c>
      <c r="AC462" s="89">
        <v>0.14055999999999999</v>
      </c>
      <c r="AD462" s="89">
        <v>8.9994166666666668</v>
      </c>
      <c r="AE462" s="89">
        <v>8.1922999999999995</v>
      </c>
      <c r="AF462" s="90">
        <v>99.956686666666656</v>
      </c>
      <c r="AG462" s="89">
        <v>0.54986999999999986</v>
      </c>
      <c r="AH462" s="89">
        <v>4.0806566666666662</v>
      </c>
      <c r="AI462" s="89">
        <v>9.4859033333333329</v>
      </c>
      <c r="AJ462" s="88">
        <v>3185.0333333333333</v>
      </c>
      <c r="AK462" s="91">
        <v>212.64990385422925</v>
      </c>
      <c r="AL462" s="91">
        <v>0.32431076341120924</v>
      </c>
      <c r="AM462" s="91">
        <v>2.0956989342432859E-2</v>
      </c>
      <c r="AN462" s="91">
        <v>0.91566193631077364</v>
      </c>
      <c r="AO462" s="91">
        <v>0.95698280650983414</v>
      </c>
      <c r="AP462" s="91">
        <v>6.1025715325872899E-2</v>
      </c>
      <c r="AQ462" s="91">
        <v>0.16168260378846822</v>
      </c>
      <c r="AR462" s="91">
        <v>3.9434217010920515E-2</v>
      </c>
      <c r="AS462" s="91">
        <v>9.2288901712559568E-5</v>
      </c>
      <c r="AT462" s="91">
        <v>2.4146369042384732E-2</v>
      </c>
      <c r="AU462" s="91">
        <v>5.1703798299744773E-3</v>
      </c>
      <c r="AV462" s="91">
        <v>5.2828297559059267E-2</v>
      </c>
      <c r="AW462" s="91">
        <v>5.9762766634938166E-2</v>
      </c>
      <c r="AX462" s="91">
        <v>7.0011493309448476E-4</v>
      </c>
      <c r="AY462" s="91">
        <v>6.2553783755013347E-3</v>
      </c>
      <c r="AZ462" s="91">
        <v>1.8818803570261562E-2</v>
      </c>
      <c r="BA462" s="91">
        <v>5.5684570284919216E-2</v>
      </c>
      <c r="BB462" s="91">
        <v>0.18257418583505536</v>
      </c>
      <c r="BC462" s="24">
        <v>76</v>
      </c>
      <c r="BD462" s="29">
        <v>40</v>
      </c>
      <c r="BE462" s="30">
        <f t="shared" si="120"/>
        <v>1.0327761389708294</v>
      </c>
      <c r="BF462" s="30">
        <v>0.92010344358241447</v>
      </c>
      <c r="BG462" s="30">
        <f t="shared" si="121"/>
        <v>1.0694494122664122</v>
      </c>
      <c r="BH462" s="31">
        <f t="shared" si="122"/>
        <v>68.880286087446052</v>
      </c>
      <c r="BI462" s="32">
        <f t="shared" si="123"/>
        <v>4384.7425902922905</v>
      </c>
      <c r="BJ462" s="33">
        <f t="shared" si="124"/>
        <v>0.86900371820573419</v>
      </c>
      <c r="BK462" s="33">
        <f t="shared" si="125"/>
        <v>0.89748630483981284</v>
      </c>
      <c r="BL462" s="15"/>
    </row>
    <row r="463" spans="1:64" x14ac:dyDescent="0.3">
      <c r="A463" s="34" t="s">
        <v>29</v>
      </c>
      <c r="B463" s="81">
        <v>40632</v>
      </c>
      <c r="C463" s="15">
        <v>66240</v>
      </c>
      <c r="D463" s="82">
        <v>0.65</v>
      </c>
      <c r="E463" s="83">
        <v>0.65</v>
      </c>
      <c r="F463" s="84">
        <v>74.099999999999994</v>
      </c>
      <c r="G463" s="85">
        <v>74.5</v>
      </c>
      <c r="H463" s="85">
        <v>645</v>
      </c>
      <c r="I463" s="85">
        <v>91</v>
      </c>
      <c r="J463" s="85">
        <v>4640</v>
      </c>
      <c r="K463" s="85">
        <v>74.5</v>
      </c>
      <c r="L463" s="85">
        <v>632</v>
      </c>
      <c r="M463" s="85">
        <v>91</v>
      </c>
      <c r="N463" s="85">
        <v>4640</v>
      </c>
      <c r="O463" s="86">
        <f t="shared" si="118"/>
        <v>74.5</v>
      </c>
      <c r="P463" s="86">
        <f t="shared" si="119"/>
        <v>4640</v>
      </c>
      <c r="Q463" s="87" t="s">
        <v>22</v>
      </c>
      <c r="R463" s="86">
        <v>6</v>
      </c>
      <c r="S463" s="88">
        <v>33832.26666666667</v>
      </c>
      <c r="T463" s="89">
        <v>17.922666666666665</v>
      </c>
      <c r="U463" s="89">
        <v>16.737333333333332</v>
      </c>
      <c r="V463" s="89">
        <v>96.809999999999988</v>
      </c>
      <c r="W463" s="89">
        <v>86.33</v>
      </c>
      <c r="X463" s="89">
        <v>10.48</v>
      </c>
      <c r="Y463" s="89">
        <v>1.7910000000000004</v>
      </c>
      <c r="Z463" s="89">
        <v>3.9293333333333331</v>
      </c>
      <c r="AA463" s="89">
        <v>1.5873333333333343E-2</v>
      </c>
      <c r="AB463" s="89">
        <v>1.0740066666666668</v>
      </c>
      <c r="AC463" s="89">
        <v>6.4116666666666669E-2</v>
      </c>
      <c r="AD463" s="89">
        <v>9.9363733333333304</v>
      </c>
      <c r="AE463" s="89">
        <v>8.8607199999999988</v>
      </c>
      <c r="AF463" s="90">
        <v>99.968356666666665</v>
      </c>
      <c r="AG463" s="89">
        <v>0.5552733333333334</v>
      </c>
      <c r="AH463" s="89">
        <v>4.1135433333333342</v>
      </c>
      <c r="AI463" s="89">
        <v>10.473510000000001</v>
      </c>
      <c r="AJ463" s="88">
        <v>3185</v>
      </c>
      <c r="AK463" s="91">
        <v>168.1103769864113</v>
      </c>
      <c r="AL463" s="91">
        <v>0.25291314214833632</v>
      </c>
      <c r="AM463" s="91">
        <v>3.3418282559033154E-2</v>
      </c>
      <c r="AN463" s="91">
        <v>0.72509214634469954</v>
      </c>
      <c r="AO463" s="91">
        <v>0.66079888953660149</v>
      </c>
      <c r="AP463" s="91">
        <v>7.6112439510738469E-2</v>
      </c>
      <c r="AQ463" s="91">
        <v>1.1846722229638335E-2</v>
      </c>
      <c r="AR463" s="91">
        <v>4.6530178070413326E-2</v>
      </c>
      <c r="AS463" s="91">
        <v>8.2768198679466492E-5</v>
      </c>
      <c r="AT463" s="91">
        <v>1.7278308772069925E-2</v>
      </c>
      <c r="AU463" s="91">
        <v>6.9335930543750358E-4</v>
      </c>
      <c r="AV463" s="91">
        <v>4.1339101748022307E-2</v>
      </c>
      <c r="AW463" s="91">
        <v>3.7353090625948673E-2</v>
      </c>
      <c r="AX463" s="91">
        <v>4.4464889933311982E-4</v>
      </c>
      <c r="AY463" s="91">
        <v>5.1819270369325007E-3</v>
      </c>
      <c r="AZ463" s="91">
        <v>1.4888961042313855E-2</v>
      </c>
      <c r="BA463" s="91">
        <v>4.3577527821510142E-2</v>
      </c>
      <c r="BB463" s="91">
        <v>0</v>
      </c>
      <c r="BC463" s="24">
        <v>74</v>
      </c>
      <c r="BD463" s="29">
        <v>44</v>
      </c>
      <c r="BE463" s="30">
        <f t="shared" si="120"/>
        <v>1.02892012262132</v>
      </c>
      <c r="BF463" s="30">
        <v>0.92010344358241447</v>
      </c>
      <c r="BG463" s="30">
        <f t="shared" si="121"/>
        <v>1.0714514909087836</v>
      </c>
      <c r="BH463" s="31">
        <f t="shared" si="122"/>
        <v>73.445542378042944</v>
      </c>
      <c r="BI463" s="32">
        <f t="shared" si="123"/>
        <v>4971.5349178167553</v>
      </c>
      <c r="BJ463" s="33">
        <f t="shared" si="124"/>
        <v>0.896856988836224</v>
      </c>
      <c r="BK463" s="33">
        <f t="shared" si="125"/>
        <v>0.92279420292715542</v>
      </c>
      <c r="BL463" s="15"/>
    </row>
    <row r="464" spans="1:64" x14ac:dyDescent="0.3">
      <c r="A464" s="34" t="s">
        <v>29</v>
      </c>
      <c r="B464" s="81">
        <v>40632</v>
      </c>
      <c r="C464" s="15"/>
      <c r="D464" s="82">
        <v>0.65</v>
      </c>
      <c r="E464" s="83">
        <v>0.65</v>
      </c>
      <c r="F464" s="84">
        <v>74.099999999999994</v>
      </c>
      <c r="G464" s="85">
        <v>74.5</v>
      </c>
      <c r="H464" s="85">
        <v>645</v>
      </c>
      <c r="I464" s="85">
        <v>91</v>
      </c>
      <c r="J464" s="85">
        <v>4640</v>
      </c>
      <c r="K464" s="85">
        <v>74.5</v>
      </c>
      <c r="L464" s="85">
        <v>632</v>
      </c>
      <c r="M464" s="85">
        <v>91</v>
      </c>
      <c r="N464" s="85">
        <v>4640</v>
      </c>
      <c r="O464" s="86">
        <f t="shared" si="118"/>
        <v>74.5</v>
      </c>
      <c r="P464" s="86">
        <f t="shared" si="119"/>
        <v>4640</v>
      </c>
      <c r="Q464" s="87" t="s">
        <v>17</v>
      </c>
      <c r="R464" s="86">
        <v>6</v>
      </c>
      <c r="S464" s="88">
        <v>32340.7</v>
      </c>
      <c r="T464" s="89">
        <v>21.202000000000005</v>
      </c>
      <c r="U464" s="89">
        <v>16.926666666666673</v>
      </c>
      <c r="V464" s="89">
        <v>84.159999999999982</v>
      </c>
      <c r="W464" s="89">
        <v>74.213333333333352</v>
      </c>
      <c r="X464" s="89">
        <v>9.9466666666666654</v>
      </c>
      <c r="Y464" s="89">
        <v>1.3896666666666666</v>
      </c>
      <c r="Z464" s="89">
        <v>3.8436666666666661</v>
      </c>
      <c r="AA464" s="89">
        <v>1.5176666666666665E-2</v>
      </c>
      <c r="AB464" s="89">
        <v>1.3293733333333333</v>
      </c>
      <c r="AC464" s="89">
        <v>5.1970000000000037E-2</v>
      </c>
      <c r="AD464" s="89">
        <v>9.0270299999999999</v>
      </c>
      <c r="AE464" s="89">
        <v>7.9601466666666658</v>
      </c>
      <c r="AF464" s="90">
        <v>99.963573333333343</v>
      </c>
      <c r="AG464" s="89">
        <v>0.56762666666666695</v>
      </c>
      <c r="AH464" s="89">
        <v>3.9815866666666668</v>
      </c>
      <c r="AI464" s="89">
        <v>9.514996666666665</v>
      </c>
      <c r="AJ464" s="88">
        <v>3186</v>
      </c>
      <c r="AK464" s="91">
        <v>77.387136951116972</v>
      </c>
      <c r="AL464" s="91">
        <v>0.22254639190830969</v>
      </c>
      <c r="AM464" s="91">
        <v>8.8408664473697499E-3</v>
      </c>
      <c r="AN464" s="91">
        <v>0.11017227888395023</v>
      </c>
      <c r="AO464" s="91">
        <v>0.12242755305537366</v>
      </c>
      <c r="AP464" s="91">
        <v>5.0741626340492306E-2</v>
      </c>
      <c r="AQ464" s="91">
        <v>1.2452207485597354E-2</v>
      </c>
      <c r="AR464" s="91">
        <v>4.3666710537838827E-2</v>
      </c>
      <c r="AS464" s="91">
        <v>4.3018306715207371E-5</v>
      </c>
      <c r="AT464" s="91">
        <v>1.2919964058168575E-2</v>
      </c>
      <c r="AU464" s="91">
        <v>4.2194132620379917E-4</v>
      </c>
      <c r="AV464" s="91">
        <v>2.8278152283197848E-2</v>
      </c>
      <c r="AW464" s="91">
        <v>2.7536342547977141E-2</v>
      </c>
      <c r="AX464" s="91">
        <v>3.226328470936146E-4</v>
      </c>
      <c r="AY464" s="91">
        <v>6.6626562650152696E-3</v>
      </c>
      <c r="AZ464" s="91">
        <v>6.8929615942808168E-3</v>
      </c>
      <c r="BA464" s="91">
        <v>2.9798154112390073E-2</v>
      </c>
      <c r="BB464" s="91">
        <v>0</v>
      </c>
      <c r="BC464" s="24">
        <v>73</v>
      </c>
      <c r="BD464" s="29">
        <v>42</v>
      </c>
      <c r="BE464" s="30">
        <f t="shared" si="120"/>
        <v>1.0269921144465655</v>
      </c>
      <c r="BF464" s="30">
        <v>0.92010344358241447</v>
      </c>
      <c r="BG464" s="30">
        <f t="shared" si="121"/>
        <v>1.0724567559828939</v>
      </c>
      <c r="BH464" s="31">
        <f t="shared" si="122"/>
        <v>73.514450993344894</v>
      </c>
      <c r="BI464" s="32">
        <f t="shared" si="123"/>
        <v>4976.1993477606275</v>
      </c>
      <c r="BJ464" s="33">
        <f t="shared" si="124"/>
        <v>0.89728407997939474</v>
      </c>
      <c r="BK464" s="33">
        <f t="shared" si="125"/>
        <v>0.92150367455727977</v>
      </c>
      <c r="BL464" s="15"/>
    </row>
    <row r="465" spans="1:64" x14ac:dyDescent="0.3">
      <c r="A465" s="34" t="s">
        <v>29</v>
      </c>
      <c r="B465" s="81">
        <v>40632</v>
      </c>
      <c r="C465" s="15">
        <v>67080</v>
      </c>
      <c r="D465" s="82">
        <v>0.85</v>
      </c>
      <c r="E465" s="83">
        <v>0.85</v>
      </c>
      <c r="F465" s="84">
        <v>82.7</v>
      </c>
      <c r="G465" s="85">
        <v>82</v>
      </c>
      <c r="H465" s="85">
        <v>719</v>
      </c>
      <c r="I465" s="85">
        <v>95</v>
      </c>
      <c r="J465" s="85">
        <v>5900</v>
      </c>
      <c r="K465" s="85">
        <v>82</v>
      </c>
      <c r="L465" s="85">
        <v>721</v>
      </c>
      <c r="M465" s="85">
        <v>95</v>
      </c>
      <c r="N465" s="85">
        <v>6100</v>
      </c>
      <c r="O465" s="86">
        <f t="shared" si="118"/>
        <v>82</v>
      </c>
      <c r="P465" s="86">
        <f t="shared" si="119"/>
        <v>6100</v>
      </c>
      <c r="Q465" s="87" t="s">
        <v>22</v>
      </c>
      <c r="R465" s="86">
        <v>6</v>
      </c>
      <c r="S465" s="88">
        <v>39234.566666666666</v>
      </c>
      <c r="T465" s="89">
        <v>20.603999999999999</v>
      </c>
      <c r="U465" s="89">
        <v>15.932</v>
      </c>
      <c r="V465" s="89">
        <v>139.73333333333332</v>
      </c>
      <c r="W465" s="89">
        <v>124.60999999999999</v>
      </c>
      <c r="X465" s="89">
        <v>15.123333333333331</v>
      </c>
      <c r="Y465" s="89">
        <v>1.0103333333333335</v>
      </c>
      <c r="Z465" s="89">
        <v>5.3216666666666663</v>
      </c>
      <c r="AA465" s="89">
        <v>1.8399999999999986E-2</v>
      </c>
      <c r="AB465" s="89">
        <v>1.06331</v>
      </c>
      <c r="AC465" s="89">
        <v>3.1313333333333332E-2</v>
      </c>
      <c r="AD465" s="89">
        <v>12.412946666666668</v>
      </c>
      <c r="AE465" s="89">
        <v>11.069489999999996</v>
      </c>
      <c r="AF465" s="90">
        <v>99.971889999999973</v>
      </c>
      <c r="AG465" s="89">
        <v>0.65091999999999994</v>
      </c>
      <c r="AH465" s="89">
        <v>4.589926666666666</v>
      </c>
      <c r="AI465" s="89">
        <v>13.083946666666664</v>
      </c>
      <c r="AJ465" s="88">
        <v>3181</v>
      </c>
      <c r="AK465" s="91">
        <v>161.56384098155698</v>
      </c>
      <c r="AL465" s="91">
        <v>0.21829432835745904</v>
      </c>
      <c r="AM465" s="91">
        <v>1.5177115259040825E-2</v>
      </c>
      <c r="AN465" s="91">
        <v>1.1914445979078168</v>
      </c>
      <c r="AO465" s="91">
        <v>1.076824834473648</v>
      </c>
      <c r="AP465" s="91">
        <v>0.12228664272317624</v>
      </c>
      <c r="AQ465" s="91">
        <v>9.9942512211403118E-3</v>
      </c>
      <c r="AR465" s="91">
        <v>4.5416337128404739E-2</v>
      </c>
      <c r="AS465" s="91">
        <v>7.878385971583305E-5</v>
      </c>
      <c r="AT465" s="91">
        <v>1.1412526390799264E-2</v>
      </c>
      <c r="AU465" s="91">
        <v>2.4737704480984243E-4</v>
      </c>
      <c r="AV465" s="91">
        <v>6.8097808630159948E-2</v>
      </c>
      <c r="AW465" s="91">
        <v>6.1863126725666476E-2</v>
      </c>
      <c r="AX465" s="91">
        <v>2.7461571896553389E-4</v>
      </c>
      <c r="AY465" s="91">
        <v>6.1753346970580963E-3</v>
      </c>
      <c r="AZ465" s="91">
        <v>1.4172677291506839E-2</v>
      </c>
      <c r="BA465" s="91">
        <v>7.1766732920086257E-2</v>
      </c>
      <c r="BB465" s="91">
        <v>0</v>
      </c>
      <c r="BC465" s="24">
        <v>74</v>
      </c>
      <c r="BD465" s="29">
        <v>41</v>
      </c>
      <c r="BE465" s="30">
        <f t="shared" si="120"/>
        <v>1.02892012262132</v>
      </c>
      <c r="BF465" s="30">
        <v>0.92010344358241447</v>
      </c>
      <c r="BG465" s="30">
        <f t="shared" si="121"/>
        <v>1.0714514909087836</v>
      </c>
      <c r="BH465" s="31">
        <f t="shared" si="122"/>
        <v>80.83938892616807</v>
      </c>
      <c r="BI465" s="32">
        <f t="shared" si="123"/>
        <v>6535.8540945435798</v>
      </c>
      <c r="BJ465" s="33">
        <f t="shared" si="124"/>
        <v>0.94407434424243575</v>
      </c>
      <c r="BK465" s="33">
        <f t="shared" si="125"/>
        <v>0.97137709004156925</v>
      </c>
      <c r="BL465" s="15"/>
    </row>
    <row r="466" spans="1:64" x14ac:dyDescent="0.3">
      <c r="A466" s="34" t="s">
        <v>29</v>
      </c>
      <c r="B466" s="81">
        <v>40632</v>
      </c>
      <c r="C466" s="15">
        <v>67440</v>
      </c>
      <c r="D466" s="82">
        <v>0.85</v>
      </c>
      <c r="E466" s="83">
        <v>0.85</v>
      </c>
      <c r="F466" s="84">
        <v>88.5</v>
      </c>
      <c r="G466" s="85">
        <v>82.5</v>
      </c>
      <c r="H466" s="85">
        <v>717</v>
      </c>
      <c r="I466" s="85">
        <v>93</v>
      </c>
      <c r="J466" s="85">
        <v>5950</v>
      </c>
      <c r="K466" s="85">
        <v>82.5</v>
      </c>
      <c r="L466" s="85">
        <v>714</v>
      </c>
      <c r="M466" s="85">
        <v>95</v>
      </c>
      <c r="N466" s="85">
        <v>6200</v>
      </c>
      <c r="O466" s="86">
        <f t="shared" si="118"/>
        <v>82.5</v>
      </c>
      <c r="P466" s="86">
        <f t="shared" si="119"/>
        <v>6200</v>
      </c>
      <c r="Q466" s="87" t="s">
        <v>17</v>
      </c>
      <c r="R466" s="86">
        <v>6</v>
      </c>
      <c r="S466" s="88">
        <v>40130.566666666666</v>
      </c>
      <c r="T466" s="89">
        <v>18.358666666666672</v>
      </c>
      <c r="U466" s="89">
        <v>15.808333333333334</v>
      </c>
      <c r="V466" s="89">
        <v>145.44</v>
      </c>
      <c r="W466" s="89">
        <v>129.50333333333333</v>
      </c>
      <c r="X466" s="89">
        <v>15.93666666666666</v>
      </c>
      <c r="Y466" s="89">
        <v>0.76100000000000023</v>
      </c>
      <c r="Z466" s="89">
        <v>5.4509999999999987</v>
      </c>
      <c r="AA466" s="89">
        <v>1.8810000000000007E-2</v>
      </c>
      <c r="AB466" s="89">
        <v>0.92612666666666665</v>
      </c>
      <c r="AC466" s="89">
        <v>2.3063333333333335E-2</v>
      </c>
      <c r="AD466" s="89">
        <v>12.640746666666665</v>
      </c>
      <c r="AE466" s="89">
        <v>11.255626666666668</v>
      </c>
      <c r="AF466" s="90">
        <v>99.975936666666655</v>
      </c>
      <c r="AG466" s="89">
        <v>0.65232999999999997</v>
      </c>
      <c r="AH466" s="89">
        <v>4.6682666666666677</v>
      </c>
      <c r="AI466" s="89">
        <v>13.324066666666663</v>
      </c>
      <c r="AJ466" s="88">
        <v>3181</v>
      </c>
      <c r="AK466" s="91">
        <v>163.0859057176564</v>
      </c>
      <c r="AL466" s="91">
        <v>0.4348264285762104</v>
      </c>
      <c r="AM466" s="91">
        <v>2.1348234738188247E-2</v>
      </c>
      <c r="AN466" s="91">
        <v>0.48820572260737816</v>
      </c>
      <c r="AO466" s="91">
        <v>0.46049698290138608</v>
      </c>
      <c r="AP466" s="91">
        <v>5.5605341676753538E-2</v>
      </c>
      <c r="AQ466" s="91">
        <v>4.8066046515042316E-3</v>
      </c>
      <c r="AR466" s="91">
        <v>4.2697815497702671E-2</v>
      </c>
      <c r="AS466" s="91">
        <v>8.448627719625639E-5</v>
      </c>
      <c r="AT466" s="91">
        <v>2.0444186988217348E-2</v>
      </c>
      <c r="AU466" s="91">
        <v>1.8842968748696915E-4</v>
      </c>
      <c r="AV466" s="91">
        <v>5.5163510761555179E-2</v>
      </c>
      <c r="AW466" s="91">
        <v>5.1161063679145809E-2</v>
      </c>
      <c r="AX466" s="91">
        <v>4.7813093959932408E-4</v>
      </c>
      <c r="AY466" s="91">
        <v>5.5505296423264813E-3</v>
      </c>
      <c r="AZ466" s="91">
        <v>1.4299369007861371E-2</v>
      </c>
      <c r="BA466" s="91">
        <v>5.8149790721201647E-2</v>
      </c>
      <c r="BB466" s="91">
        <v>0</v>
      </c>
      <c r="BC466" s="24">
        <v>74</v>
      </c>
      <c r="BD466" s="29">
        <v>42</v>
      </c>
      <c r="BE466" s="30">
        <f t="shared" si="120"/>
        <v>1.02892012262132</v>
      </c>
      <c r="BF466" s="30">
        <v>0.92010344358241447</v>
      </c>
      <c r="BG466" s="30">
        <f t="shared" si="121"/>
        <v>1.0714514909087836</v>
      </c>
      <c r="BH466" s="31">
        <f t="shared" si="122"/>
        <v>81.332312029376411</v>
      </c>
      <c r="BI466" s="32">
        <f t="shared" si="123"/>
        <v>6642.9992436344583</v>
      </c>
      <c r="BJ466" s="33">
        <f t="shared" si="124"/>
        <v>0.94733417596778935</v>
      </c>
      <c r="BK466" s="33">
        <f t="shared" si="125"/>
        <v>0.97473119650014495</v>
      </c>
      <c r="BL466" s="15"/>
    </row>
    <row r="467" spans="1:64" x14ac:dyDescent="0.3">
      <c r="A467" s="34" t="s">
        <v>29</v>
      </c>
      <c r="B467" s="81">
        <v>40632</v>
      </c>
      <c r="C467" s="15">
        <v>67380</v>
      </c>
      <c r="D467" s="82">
        <v>1</v>
      </c>
      <c r="E467" s="83">
        <v>1</v>
      </c>
      <c r="F467" s="84">
        <v>88.5</v>
      </c>
      <c r="G467" s="85">
        <v>87.5</v>
      </c>
      <c r="H467" s="85">
        <v>757</v>
      </c>
      <c r="I467" s="85">
        <v>69</v>
      </c>
      <c r="J467" s="85">
        <v>7150</v>
      </c>
      <c r="K467" s="85">
        <v>81.5</v>
      </c>
      <c r="L467" s="85">
        <v>783</v>
      </c>
      <c r="M467" s="85">
        <v>96</v>
      </c>
      <c r="N467" s="85">
        <v>7470</v>
      </c>
      <c r="O467" s="86">
        <f t="shared" si="118"/>
        <v>81.5</v>
      </c>
      <c r="P467" s="86">
        <f t="shared" si="119"/>
        <v>7470</v>
      </c>
      <c r="Q467" s="87" t="s">
        <v>17</v>
      </c>
      <c r="R467" s="86">
        <v>6</v>
      </c>
      <c r="S467" s="88">
        <v>42891.6</v>
      </c>
      <c r="T467" s="89">
        <v>21.260666666666669</v>
      </c>
      <c r="U467" s="89">
        <v>15.407000000000004</v>
      </c>
      <c r="V467" s="89">
        <v>175.62</v>
      </c>
      <c r="W467" s="89">
        <v>157.61000000000004</v>
      </c>
      <c r="X467" s="89">
        <v>18.009999999999994</v>
      </c>
      <c r="Y467" s="89">
        <v>0.80866666666666698</v>
      </c>
      <c r="Z467" s="89">
        <v>6.0189999999999992</v>
      </c>
      <c r="AA467" s="89">
        <v>2.0076666666666673E-2</v>
      </c>
      <c r="AB467" s="89">
        <v>1.0029400000000002</v>
      </c>
      <c r="AC467" s="89">
        <v>2.2990000000000014E-2</v>
      </c>
      <c r="AD467" s="89">
        <v>14.309413333333332</v>
      </c>
      <c r="AE467" s="89">
        <v>12.841983333333333</v>
      </c>
      <c r="AF467" s="90">
        <v>99.974133333333327</v>
      </c>
      <c r="AG467" s="89">
        <v>0.67528333333333335</v>
      </c>
      <c r="AH467" s="89">
        <v>4.9096066666666669</v>
      </c>
      <c r="AI467" s="89">
        <v>15.08294666666667</v>
      </c>
      <c r="AJ467" s="88">
        <v>3179</v>
      </c>
      <c r="AK467" s="91">
        <v>100.95973932916036</v>
      </c>
      <c r="AL467" s="91">
        <v>0.28994569447943602</v>
      </c>
      <c r="AM467" s="91">
        <v>1.8781869467378622E-2</v>
      </c>
      <c r="AN467" s="91">
        <v>0.3428078782340177</v>
      </c>
      <c r="AO467" s="91">
        <v>0.29519134647628392</v>
      </c>
      <c r="AP467" s="91">
        <v>8.0301157289724659E-2</v>
      </c>
      <c r="AQ467" s="91">
        <v>6.2881022482985426E-3</v>
      </c>
      <c r="AR467" s="91">
        <v>6.2109469542868827E-2</v>
      </c>
      <c r="AS467" s="91">
        <v>5.6832077715593198E-5</v>
      </c>
      <c r="AT467" s="91">
        <v>1.2324760611790022E-2</v>
      </c>
      <c r="AU467" s="91">
        <v>1.6681602503026014E-4</v>
      </c>
      <c r="AV467" s="91">
        <v>3.682049404352427E-2</v>
      </c>
      <c r="AW467" s="91">
        <v>3.5336159884773836E-2</v>
      </c>
      <c r="AX467" s="91">
        <v>3.0663168216363631E-4</v>
      </c>
      <c r="AY467" s="91">
        <v>6.8433750159694858E-3</v>
      </c>
      <c r="AZ467" s="91">
        <v>8.8161659245499339E-3</v>
      </c>
      <c r="BA467" s="91">
        <v>3.8803312454882957E-2</v>
      </c>
      <c r="BB467" s="91">
        <v>0</v>
      </c>
      <c r="BC467" s="24">
        <v>74</v>
      </c>
      <c r="BD467" s="29">
        <v>41</v>
      </c>
      <c r="BE467" s="30">
        <f t="shared" si="120"/>
        <v>1.02892012262132</v>
      </c>
      <c r="BF467" s="30">
        <v>0.92010344358241447</v>
      </c>
      <c r="BG467" s="30">
        <f t="shared" si="121"/>
        <v>1.0714514909087836</v>
      </c>
      <c r="BH467" s="31">
        <f t="shared" si="122"/>
        <v>80.346465822959729</v>
      </c>
      <c r="BI467" s="32">
        <f t="shared" si="123"/>
        <v>8003.7426370886133</v>
      </c>
      <c r="BJ467" s="33">
        <f t="shared" si="124"/>
        <v>0.94082985725995061</v>
      </c>
      <c r="BK467" s="33">
        <f t="shared" si="125"/>
        <v>0.96803877209770739</v>
      </c>
      <c r="BL467" s="15"/>
    </row>
    <row r="468" spans="1:64" x14ac:dyDescent="0.3">
      <c r="A468" s="34" t="s">
        <v>29</v>
      </c>
      <c r="B468" s="81">
        <v>40632</v>
      </c>
      <c r="C468" s="15"/>
      <c r="D468" s="82">
        <v>1</v>
      </c>
      <c r="E468" s="83">
        <v>1</v>
      </c>
      <c r="F468" s="84">
        <v>88.5</v>
      </c>
      <c r="G468" s="85">
        <v>87.5</v>
      </c>
      <c r="H468" s="85">
        <v>757</v>
      </c>
      <c r="I468" s="85">
        <v>69</v>
      </c>
      <c r="J468" s="85">
        <v>7150</v>
      </c>
      <c r="K468" s="85">
        <v>81.5</v>
      </c>
      <c r="L468" s="85">
        <v>783</v>
      </c>
      <c r="M468" s="85">
        <v>96</v>
      </c>
      <c r="N468" s="85">
        <v>7470</v>
      </c>
      <c r="O468" s="86">
        <f t="shared" si="118"/>
        <v>81.5</v>
      </c>
      <c r="P468" s="86">
        <f t="shared" si="119"/>
        <v>7470</v>
      </c>
      <c r="Q468" s="87" t="s">
        <v>17</v>
      </c>
      <c r="R468" s="86">
        <v>6</v>
      </c>
      <c r="S468" s="88">
        <v>42795.199999999997</v>
      </c>
      <c r="T468" s="89">
        <v>20.935999999999996</v>
      </c>
      <c r="U468" s="89">
        <v>15.423000000000004</v>
      </c>
      <c r="V468" s="89">
        <v>175.71</v>
      </c>
      <c r="W468" s="89">
        <v>157.71666666666667</v>
      </c>
      <c r="X468" s="89">
        <v>17.993333333333332</v>
      </c>
      <c r="Y468" s="89">
        <v>0.80500000000000005</v>
      </c>
      <c r="Z468" s="89">
        <v>5.9876666666666676</v>
      </c>
      <c r="AA468" s="89">
        <v>2.0046666666666671E-2</v>
      </c>
      <c r="AB468" s="89">
        <v>0.98984666666666654</v>
      </c>
      <c r="AC468" s="89">
        <v>2.292000000000001E-2</v>
      </c>
      <c r="AD468" s="89">
        <v>14.348046666666665</v>
      </c>
      <c r="AE468" s="89">
        <v>12.878763333333335</v>
      </c>
      <c r="AF468" s="90">
        <v>99.974446666666665</v>
      </c>
      <c r="AG468" s="89">
        <v>0.6732233333333334</v>
      </c>
      <c r="AH468" s="89">
        <v>4.9011766666666672</v>
      </c>
      <c r="AI468" s="89">
        <v>15.123663333333331</v>
      </c>
      <c r="AJ468" s="88">
        <v>3179</v>
      </c>
      <c r="AK468" s="91">
        <v>70.685510392269066</v>
      </c>
      <c r="AL468" s="91">
        <v>0.18859919186595742</v>
      </c>
      <c r="AM468" s="91">
        <v>1.0553639672872239E-2</v>
      </c>
      <c r="AN468" s="91">
        <v>0.39597108915711771</v>
      </c>
      <c r="AO468" s="91">
        <v>0.36015641557267841</v>
      </c>
      <c r="AP468" s="91">
        <v>6.3968382994950113E-2</v>
      </c>
      <c r="AQ468" s="91">
        <v>5.7235147147233871E-3</v>
      </c>
      <c r="AR468" s="91">
        <v>5.9462148686679477E-2</v>
      </c>
      <c r="AS468" s="91">
        <v>5.0741626340492161E-5</v>
      </c>
      <c r="AT468" s="91">
        <v>9.4627302808341779E-3</v>
      </c>
      <c r="AU468" s="91">
        <v>1.648405708346802E-4</v>
      </c>
      <c r="AV468" s="91">
        <v>4.1237008264115235E-2</v>
      </c>
      <c r="AW468" s="91">
        <v>3.8044433942733241E-2</v>
      </c>
      <c r="AX468" s="91">
        <v>2.2242136670728896E-4</v>
      </c>
      <c r="AY468" s="91">
        <v>6.4210689481410798E-3</v>
      </c>
      <c r="AZ468" s="91">
        <v>6.1678635061003144E-3</v>
      </c>
      <c r="BA468" s="91">
        <v>4.346045751963605E-2</v>
      </c>
      <c r="BB468" s="91">
        <v>0</v>
      </c>
      <c r="BC468" s="24">
        <v>74</v>
      </c>
      <c r="BD468" s="29">
        <v>41</v>
      </c>
      <c r="BE468" s="30">
        <f t="shared" si="120"/>
        <v>1.02892012262132</v>
      </c>
      <c r="BF468" s="30">
        <v>0.92010344358241447</v>
      </c>
      <c r="BG468" s="30">
        <f t="shared" si="121"/>
        <v>1.0714514909087836</v>
      </c>
      <c r="BH468" s="31">
        <f t="shared" si="122"/>
        <v>80.346465822959729</v>
      </c>
      <c r="BI468" s="32">
        <f t="shared" si="123"/>
        <v>8003.7426370886133</v>
      </c>
      <c r="BJ468" s="33">
        <f t="shared" si="124"/>
        <v>0.94082985725995061</v>
      </c>
      <c r="BK468" s="33">
        <f t="shared" si="125"/>
        <v>0.96803877209770739</v>
      </c>
      <c r="BL468" s="15"/>
    </row>
    <row r="469" spans="1:64" x14ac:dyDescent="0.3">
      <c r="A469" s="14"/>
      <c r="B469" s="81"/>
      <c r="C469" s="15"/>
      <c r="D469" s="82"/>
      <c r="E469" s="83"/>
      <c r="F469" s="84"/>
      <c r="G469" s="85"/>
      <c r="H469" s="85"/>
      <c r="I469" s="85"/>
      <c r="J469" s="85"/>
      <c r="K469" s="85"/>
      <c r="L469" s="85"/>
      <c r="M469" s="85"/>
      <c r="N469" s="85"/>
      <c r="O469" s="86"/>
      <c r="P469" s="86"/>
      <c r="Q469" s="87"/>
      <c r="R469" s="86"/>
      <c r="S469" s="88"/>
      <c r="T469" s="89"/>
      <c r="U469" s="89"/>
      <c r="V469" s="89"/>
      <c r="W469" s="89"/>
      <c r="X469" s="89"/>
      <c r="Y469" s="89"/>
      <c r="Z469" s="89"/>
      <c r="AA469" s="89"/>
      <c r="AB469" s="89"/>
      <c r="AC469" s="89"/>
      <c r="AD469" s="89"/>
      <c r="AE469" s="89"/>
      <c r="AF469" s="90"/>
      <c r="AG469" s="89"/>
      <c r="AH469" s="89"/>
      <c r="AI469" s="89"/>
      <c r="AJ469" s="88"/>
      <c r="AK469" s="91"/>
      <c r="AL469" s="91"/>
      <c r="AM469" s="91"/>
      <c r="AN469" s="91"/>
      <c r="AO469" s="91"/>
      <c r="AP469" s="91"/>
      <c r="AQ469" s="91"/>
      <c r="AR469" s="91"/>
      <c r="AS469" s="91"/>
      <c r="AT469" s="91"/>
      <c r="AU469" s="91"/>
      <c r="AV469" s="91"/>
      <c r="AW469" s="91"/>
      <c r="AX469" s="91"/>
      <c r="AY469" s="91"/>
      <c r="AZ469" s="91"/>
      <c r="BA469" s="91"/>
      <c r="BB469" s="91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</row>
    <row r="470" spans="1:64" x14ac:dyDescent="0.3">
      <c r="A470" s="14"/>
      <c r="B470" s="81"/>
      <c r="C470" s="15"/>
      <c r="D470" s="82"/>
      <c r="E470" s="83"/>
      <c r="F470" s="84"/>
      <c r="G470" s="85"/>
      <c r="H470" s="85"/>
      <c r="I470" s="85"/>
      <c r="J470" s="85"/>
      <c r="K470" s="85"/>
      <c r="L470" s="85"/>
      <c r="M470" s="85"/>
      <c r="N470" s="85"/>
      <c r="O470" s="86"/>
      <c r="P470" s="86"/>
      <c r="Q470" s="87"/>
      <c r="R470" s="86"/>
      <c r="S470" s="88"/>
      <c r="T470" s="89"/>
      <c r="U470" s="89"/>
      <c r="V470" s="89"/>
      <c r="W470" s="89"/>
      <c r="X470" s="89"/>
      <c r="Y470" s="89"/>
      <c r="Z470" s="89"/>
      <c r="AA470" s="89"/>
      <c r="AB470" s="89"/>
      <c r="AC470" s="89"/>
      <c r="AD470" s="89"/>
      <c r="AE470" s="89"/>
      <c r="AF470" s="90"/>
      <c r="AG470" s="89"/>
      <c r="AH470" s="89"/>
      <c r="AI470" s="89"/>
      <c r="AJ470" s="88"/>
      <c r="AK470" s="91"/>
      <c r="AL470" s="91"/>
      <c r="AM470" s="91"/>
      <c r="AN470" s="91"/>
      <c r="AO470" s="91"/>
      <c r="AP470" s="91"/>
      <c r="AQ470" s="91"/>
      <c r="AR470" s="91"/>
      <c r="AS470" s="91"/>
      <c r="AT470" s="91"/>
      <c r="AU470" s="91"/>
      <c r="AV470" s="91"/>
      <c r="AW470" s="91"/>
      <c r="AX470" s="91"/>
      <c r="AY470" s="91"/>
      <c r="AZ470" s="91"/>
      <c r="BA470" s="91"/>
      <c r="BB470" s="91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</row>
    <row r="471" spans="1:64" x14ac:dyDescent="0.3">
      <c r="A471" s="14" t="s">
        <v>34</v>
      </c>
      <c r="B471" s="70">
        <v>40634</v>
      </c>
      <c r="C471" s="15"/>
      <c r="D471" s="71">
        <v>0.3</v>
      </c>
      <c r="E471" s="72">
        <v>0.3</v>
      </c>
      <c r="F471" s="73">
        <v>52.5</v>
      </c>
      <c r="G471" s="74">
        <v>52.5</v>
      </c>
      <c r="H471" s="74">
        <v>521</v>
      </c>
      <c r="I471" s="74">
        <v>81</v>
      </c>
      <c r="J471" s="74">
        <v>2123</v>
      </c>
      <c r="K471" s="74">
        <v>52.5</v>
      </c>
      <c r="L471" s="74">
        <v>500</v>
      </c>
      <c r="M471" s="74">
        <v>81</v>
      </c>
      <c r="N471" s="74">
        <v>2150</v>
      </c>
      <c r="O471" s="75">
        <v>52.5</v>
      </c>
      <c r="P471" s="75">
        <v>2150</v>
      </c>
      <c r="Q471" s="92" t="s">
        <v>17</v>
      </c>
      <c r="R471" s="75">
        <v>-6</v>
      </c>
      <c r="S471" s="77">
        <v>16186.733333333334</v>
      </c>
      <c r="T471" s="78">
        <v>47.764666666666656</v>
      </c>
      <c r="U471" s="78">
        <v>18.807000000000009</v>
      </c>
      <c r="V471" s="78">
        <v>31.485666666666663</v>
      </c>
      <c r="W471" s="78">
        <v>26.801666666666655</v>
      </c>
      <c r="X471" s="78">
        <v>4.6839999999999993</v>
      </c>
      <c r="Y471" s="78" t="s">
        <v>18</v>
      </c>
      <c r="Z471" s="78">
        <v>1.9080000000000001</v>
      </c>
      <c r="AA471" s="78">
        <v>7.5999999999999974E-3</v>
      </c>
      <c r="AB471" s="78">
        <v>6.0093999999999994</v>
      </c>
      <c r="AC471" s="78" t="s">
        <v>18</v>
      </c>
      <c r="AD471" s="78">
        <v>6.6744266666666654</v>
      </c>
      <c r="AE471" s="78">
        <v>5.6814933333333331</v>
      </c>
      <c r="AF471" s="78" t="s">
        <v>18</v>
      </c>
      <c r="AG471" s="78">
        <v>0.55680000000000007</v>
      </c>
      <c r="AH471" s="78">
        <v>2.5221366666666665</v>
      </c>
      <c r="AI471" s="78">
        <v>7.0352266666666647</v>
      </c>
      <c r="AJ471" s="77">
        <v>3199.9</v>
      </c>
      <c r="AK471" s="80">
        <v>12.921335826632422</v>
      </c>
      <c r="AL471" s="80">
        <v>0.36868576783424506</v>
      </c>
      <c r="AM471" s="80">
        <v>8.7690678936893189E-3</v>
      </c>
      <c r="AN471" s="80">
        <v>3.8208442227749426E-2</v>
      </c>
      <c r="AO471" s="80">
        <v>1.9312910338607828E-2</v>
      </c>
      <c r="AP471" s="80">
        <v>4.4068911553579809E-2</v>
      </c>
      <c r="AQ471" s="78" t="s">
        <v>18</v>
      </c>
      <c r="AR471" s="80">
        <v>2.5379872557490954E-2</v>
      </c>
      <c r="AS471" s="80">
        <v>2.6465685253517352E-18</v>
      </c>
      <c r="AT471" s="80">
        <v>4.8164552711834049E-2</v>
      </c>
      <c r="AU471" s="78" t="s">
        <v>18</v>
      </c>
      <c r="AV471" s="80">
        <v>1.1225092990424599E-2</v>
      </c>
      <c r="AW471" s="80">
        <v>4.5522963764292809E-3</v>
      </c>
      <c r="AX471" s="80">
        <v>3.9742909437719401E-3</v>
      </c>
      <c r="AY471" s="80">
        <v>7.3414740603852929E-3</v>
      </c>
      <c r="AZ471" s="80">
        <v>1.194955873758459E-3</v>
      </c>
      <c r="BA471" s="80">
        <v>1.1834634540730193E-2</v>
      </c>
      <c r="BB471" s="80">
        <v>0.30512857662936466</v>
      </c>
      <c r="BC471" s="24">
        <v>81</v>
      </c>
      <c r="BD471" s="29">
        <v>45</v>
      </c>
      <c r="BE471" s="30">
        <f t="shared" ref="BE471:BE482" si="126">IF(BC471&lt;&gt;"",(459.67+BC471)/518.67,"")</f>
        <v>1.0424161798446028</v>
      </c>
      <c r="BF471" s="30">
        <v>0.90989519531781671</v>
      </c>
      <c r="BG471" s="30">
        <f t="shared" ref="BG471:BG482" si="127">IF(BF471&lt;&gt;"",1/(BF471*SQRT(BE471)),"")</f>
        <v>1.0764356100514962</v>
      </c>
      <c r="BH471" s="31">
        <f t="shared" ref="BH471:BH482" si="128">IF(BC471&lt;&gt;"",O471/SQRT(BE471),"")</f>
        <v>51.420788456880118</v>
      </c>
      <c r="BI471" s="32">
        <f t="shared" ref="BI471:BI482" si="129">IF(BC471&lt;&gt;"",P471*BG471,"")</f>
        <v>2314.3365616107171</v>
      </c>
      <c r="BJ471" s="33">
        <f t="shared" ref="BJ471:BJ482" si="130">IF(BC471&lt;&gt;"",0.4054+0.009348*BH471-0.0000656*BH471^2+0.0000004007*BH471^3,"")</f>
        <v>0.76710853953361935</v>
      </c>
      <c r="BK471" s="33">
        <f t="shared" ref="BK471:BK482" si="131">IF(BC471&lt;&gt;"",BJ471*BE471,"")</f>
        <v>0.79964635330680789</v>
      </c>
      <c r="BL471" s="15"/>
    </row>
    <row r="472" spans="1:64" x14ac:dyDescent="0.3">
      <c r="A472" s="14" t="s">
        <v>34</v>
      </c>
      <c r="B472" s="70">
        <v>40634</v>
      </c>
      <c r="C472" s="15">
        <v>67860</v>
      </c>
      <c r="D472" s="71">
        <v>0.65</v>
      </c>
      <c r="E472" s="72">
        <v>0.65</v>
      </c>
      <c r="F472" s="73">
        <v>74.099999999999994</v>
      </c>
      <c r="G472" s="74">
        <v>74.2</v>
      </c>
      <c r="H472" s="74">
        <v>658</v>
      </c>
      <c r="I472" s="74">
        <v>91</v>
      </c>
      <c r="J472" s="74">
        <v>4450</v>
      </c>
      <c r="K472" s="74">
        <v>74.2</v>
      </c>
      <c r="L472" s="74">
        <v>642</v>
      </c>
      <c r="M472" s="74">
        <v>91</v>
      </c>
      <c r="N472" s="74">
        <v>4550</v>
      </c>
      <c r="O472" s="75">
        <v>74.2</v>
      </c>
      <c r="P472" s="75">
        <v>4550</v>
      </c>
      <c r="Q472" s="76" t="s">
        <v>17</v>
      </c>
      <c r="R472" s="75">
        <v>-6</v>
      </c>
      <c r="S472" s="77">
        <v>29781.266666666666</v>
      </c>
      <c r="T472" s="78">
        <v>17.077666666666666</v>
      </c>
      <c r="U472" s="78">
        <v>16.956333333333326</v>
      </c>
      <c r="V472" s="78">
        <v>89.343666666666635</v>
      </c>
      <c r="W472" s="78">
        <v>80.066000000000003</v>
      </c>
      <c r="X472" s="78">
        <v>9.2776666666666685</v>
      </c>
      <c r="Y472" s="78" t="s">
        <v>18</v>
      </c>
      <c r="Z472" s="78">
        <v>3.4253333333333322</v>
      </c>
      <c r="AA472" s="78">
        <v>1.4020000000000008E-2</v>
      </c>
      <c r="AB472" s="78">
        <v>1.161696666666667</v>
      </c>
      <c r="AC472" s="78" t="s">
        <v>18</v>
      </c>
      <c r="AD472" s="78">
        <v>10.370486666666666</v>
      </c>
      <c r="AE472" s="78">
        <v>9.293593333333332</v>
      </c>
      <c r="AF472" s="78" t="s">
        <v>18</v>
      </c>
      <c r="AG472" s="78">
        <v>0.54742000000000002</v>
      </c>
      <c r="AH472" s="78">
        <v>3.7476733333333341</v>
      </c>
      <c r="AI472" s="78">
        <v>10.931086666666666</v>
      </c>
      <c r="AJ472" s="77">
        <v>3183</v>
      </c>
      <c r="AK472" s="80">
        <v>56.749864549401309</v>
      </c>
      <c r="AL472" s="80">
        <v>0.26831123632890536</v>
      </c>
      <c r="AM472" s="80">
        <v>8.8991798666422529E-3</v>
      </c>
      <c r="AN472" s="80">
        <v>0.15821162896648819</v>
      </c>
      <c r="AO472" s="80">
        <v>0.12240689635744546</v>
      </c>
      <c r="AP472" s="80">
        <v>3.811808633374892E-2</v>
      </c>
      <c r="AQ472" s="78" t="s">
        <v>18</v>
      </c>
      <c r="AR472" s="80">
        <v>8.3696221367958082E-2</v>
      </c>
      <c r="AS472" s="80">
        <v>4.0683810217248385E-5</v>
      </c>
      <c r="AT472" s="80">
        <v>1.8723311734275282E-2</v>
      </c>
      <c r="AU472" s="78" t="s">
        <v>18</v>
      </c>
      <c r="AV472" s="80">
        <v>1.3103243434575609E-2</v>
      </c>
      <c r="AW472" s="80">
        <v>1.0947899604359219E-2</v>
      </c>
      <c r="AX472" s="80">
        <v>2.7369670267924045E-3</v>
      </c>
      <c r="AY472" s="80">
        <v>1.417461061923383E-2</v>
      </c>
      <c r="AZ472" s="80">
        <v>5.0971211166854448E-3</v>
      </c>
      <c r="BA472" s="80">
        <v>1.3815701545538595E-2</v>
      </c>
      <c r="BB472" s="80">
        <v>0</v>
      </c>
      <c r="BC472" s="24">
        <v>81</v>
      </c>
      <c r="BD472" s="29">
        <v>45</v>
      </c>
      <c r="BE472" s="30">
        <f t="shared" si="126"/>
        <v>1.0424161798446028</v>
      </c>
      <c r="BF472" s="30">
        <v>0.90989519531781671</v>
      </c>
      <c r="BG472" s="30">
        <f t="shared" si="127"/>
        <v>1.0764356100514962</v>
      </c>
      <c r="BH472" s="31">
        <f t="shared" si="128"/>
        <v>72.674714352390566</v>
      </c>
      <c r="BI472" s="32">
        <f t="shared" si="129"/>
        <v>4897.7820257343083</v>
      </c>
      <c r="BJ472" s="33">
        <f t="shared" si="130"/>
        <v>0.89209395085196808</v>
      </c>
      <c r="BK472" s="33">
        <f t="shared" si="131"/>
        <v>0.92993316830958739</v>
      </c>
      <c r="BL472" s="15"/>
    </row>
    <row r="473" spans="1:64" x14ac:dyDescent="0.3">
      <c r="A473" s="14" t="s">
        <v>34</v>
      </c>
      <c r="B473" s="70">
        <v>40634</v>
      </c>
      <c r="C473" s="15">
        <v>68280</v>
      </c>
      <c r="D473" s="71">
        <v>0.65</v>
      </c>
      <c r="E473" s="72">
        <v>0.65</v>
      </c>
      <c r="F473" s="73">
        <v>74.099999999999994</v>
      </c>
      <c r="G473" s="74">
        <v>74.5</v>
      </c>
      <c r="H473" s="74">
        <v>661</v>
      </c>
      <c r="I473" s="74">
        <v>91</v>
      </c>
      <c r="J473" s="74">
        <v>4420</v>
      </c>
      <c r="K473" s="74">
        <v>74.5</v>
      </c>
      <c r="L473" s="74">
        <v>657</v>
      </c>
      <c r="M473" s="74">
        <v>91</v>
      </c>
      <c r="N473" s="74">
        <v>4580</v>
      </c>
      <c r="O473" s="75">
        <v>74.5</v>
      </c>
      <c r="P473" s="75">
        <v>4580</v>
      </c>
      <c r="Q473" s="76" t="s">
        <v>17</v>
      </c>
      <c r="R473" s="75">
        <v>-6</v>
      </c>
      <c r="S473" s="77">
        <v>30889.9</v>
      </c>
      <c r="T473" s="78">
        <v>18.602500000000003</v>
      </c>
      <c r="U473" s="78">
        <v>16.802499999999998</v>
      </c>
      <c r="V473" s="78">
        <v>93.096000000000004</v>
      </c>
      <c r="W473" s="78">
        <v>83.195999999999998</v>
      </c>
      <c r="X473" s="78">
        <v>9.9000000000000021</v>
      </c>
      <c r="Y473" s="78" t="s">
        <v>18</v>
      </c>
      <c r="Z473" s="78">
        <v>3.5765000000000002</v>
      </c>
      <c r="AA473" s="78">
        <v>1.4540000000000001E-2</v>
      </c>
      <c r="AB473" s="78">
        <v>1.2191350000000001</v>
      </c>
      <c r="AC473" s="78" t="s">
        <v>18</v>
      </c>
      <c r="AD473" s="78">
        <v>10.42145</v>
      </c>
      <c r="AE473" s="78">
        <v>9.3132300000000008</v>
      </c>
      <c r="AF473" s="78" t="s">
        <v>18</v>
      </c>
      <c r="AG473" s="78">
        <v>0.55121000000000009</v>
      </c>
      <c r="AH473" s="78">
        <v>3.8454300000000003</v>
      </c>
      <c r="AI473" s="78">
        <v>10.984794999999998</v>
      </c>
      <c r="AJ473" s="77">
        <v>3180.55</v>
      </c>
      <c r="AK473" s="80">
        <v>140.85972865888456</v>
      </c>
      <c r="AL473" s="80">
        <v>0.26283625080407458</v>
      </c>
      <c r="AM473" s="80">
        <v>2.0994986870303121E-2</v>
      </c>
      <c r="AN473" s="80">
        <v>0.75680352730869305</v>
      </c>
      <c r="AO473" s="80">
        <v>0.71119913563359605</v>
      </c>
      <c r="AP473" s="80">
        <v>5.3014397250081731E-2</v>
      </c>
      <c r="AQ473" s="78" t="s">
        <v>18</v>
      </c>
      <c r="AR473" s="80">
        <v>4.9340385934957348E-2</v>
      </c>
      <c r="AS473" s="80">
        <v>7.5393703492505245E-5</v>
      </c>
      <c r="AT473" s="80">
        <v>1.4046324673810775E-2</v>
      </c>
      <c r="AU473" s="78" t="s">
        <v>18</v>
      </c>
      <c r="AV473" s="80">
        <v>0.12600105053867294</v>
      </c>
      <c r="AW473" s="80">
        <v>0.11678197905306581</v>
      </c>
      <c r="AX473" s="80">
        <v>4.1501141392036181E-3</v>
      </c>
      <c r="AY473" s="80">
        <v>8.2772293864426336E-3</v>
      </c>
      <c r="AZ473" s="80">
        <v>1.2603846530659681E-2</v>
      </c>
      <c r="BA473" s="80">
        <v>0.13281893284118301</v>
      </c>
      <c r="BB473" s="80">
        <v>0.51041778553404049</v>
      </c>
      <c r="BC473" s="24">
        <v>81</v>
      </c>
      <c r="BD473" s="29">
        <v>45</v>
      </c>
      <c r="BE473" s="30">
        <f t="shared" si="126"/>
        <v>1.0424161798446028</v>
      </c>
      <c r="BF473" s="30">
        <v>0.90989519531781671</v>
      </c>
      <c r="BG473" s="30">
        <f t="shared" si="127"/>
        <v>1.0764356100514962</v>
      </c>
      <c r="BH473" s="31">
        <f t="shared" si="128"/>
        <v>72.968547429287028</v>
      </c>
      <c r="BI473" s="32">
        <f t="shared" si="129"/>
        <v>4930.075094035853</v>
      </c>
      <c r="BJ473" s="33">
        <f t="shared" si="130"/>
        <v>0.89390647043146587</v>
      </c>
      <c r="BK473" s="33">
        <f t="shared" si="131"/>
        <v>0.93182256804554098</v>
      </c>
      <c r="BL473" s="15"/>
    </row>
    <row r="474" spans="1:64" x14ac:dyDescent="0.3">
      <c r="A474" s="14" t="s">
        <v>34</v>
      </c>
      <c r="B474" s="70">
        <v>40634</v>
      </c>
      <c r="C474" s="15">
        <v>68460</v>
      </c>
      <c r="D474" s="71">
        <v>0.85</v>
      </c>
      <c r="E474" s="72">
        <v>0.85</v>
      </c>
      <c r="F474" s="73">
        <v>82.7</v>
      </c>
      <c r="G474" s="74">
        <v>82</v>
      </c>
      <c r="H474" s="74">
        <v>740</v>
      </c>
      <c r="I474" s="74">
        <v>95</v>
      </c>
      <c r="J474" s="74">
        <v>5820</v>
      </c>
      <c r="K474" s="74">
        <v>82</v>
      </c>
      <c r="L474" s="74">
        <v>730</v>
      </c>
      <c r="M474" s="74">
        <v>95</v>
      </c>
      <c r="N474" s="74">
        <v>6000</v>
      </c>
      <c r="O474" s="75">
        <v>82</v>
      </c>
      <c r="P474" s="75">
        <v>6000</v>
      </c>
      <c r="Q474" s="76" t="s">
        <v>17</v>
      </c>
      <c r="R474" s="75">
        <v>-6</v>
      </c>
      <c r="S474" s="77">
        <v>37847.133333333331</v>
      </c>
      <c r="T474" s="78">
        <v>28.042666666666669</v>
      </c>
      <c r="U474" s="78">
        <v>15.809333333333333</v>
      </c>
      <c r="V474" s="78">
        <v>138.69666666666666</v>
      </c>
      <c r="W474" s="78">
        <v>124.80333333333331</v>
      </c>
      <c r="X474" s="78">
        <v>13.893333333333334</v>
      </c>
      <c r="Y474" s="78" t="s">
        <v>18</v>
      </c>
      <c r="Z474" s="78">
        <v>4.3483333333333336</v>
      </c>
      <c r="AA474" s="78">
        <v>1.7803333333333324E-2</v>
      </c>
      <c r="AB474" s="78">
        <v>1.4965599999999999</v>
      </c>
      <c r="AC474" s="78" t="s">
        <v>18</v>
      </c>
      <c r="AD474" s="78">
        <v>12.725536666666667</v>
      </c>
      <c r="AE474" s="78">
        <v>11.450803333333333</v>
      </c>
      <c r="AF474" s="78" t="s">
        <v>18</v>
      </c>
      <c r="AG474" s="78">
        <v>0.54932999999999998</v>
      </c>
      <c r="AH474" s="78">
        <v>4.4599500000000001</v>
      </c>
      <c r="AI474" s="78">
        <v>13.41343333333333</v>
      </c>
      <c r="AJ474" s="77">
        <v>3173.9</v>
      </c>
      <c r="AK474" s="80">
        <v>212.71037997038127</v>
      </c>
      <c r="AL474" s="80">
        <v>0.52117859360944274</v>
      </c>
      <c r="AM474" s="80">
        <v>1.5521583045227423E-2</v>
      </c>
      <c r="AN474" s="80">
        <v>0.81388101025359993</v>
      </c>
      <c r="AO474" s="80">
        <v>0.77034848063331407</v>
      </c>
      <c r="AP474" s="80">
        <v>6.9149180728351828E-2</v>
      </c>
      <c r="AQ474" s="78" t="s">
        <v>18</v>
      </c>
      <c r="AR474" s="80">
        <v>4.5567935893665409E-2</v>
      </c>
      <c r="AS474" s="80">
        <v>8.8991798666421845E-5</v>
      </c>
      <c r="AT474" s="80">
        <v>2.2192334805917355E-2</v>
      </c>
      <c r="AU474" s="78" t="s">
        <v>18</v>
      </c>
      <c r="AV474" s="80">
        <v>6.0979631892519121E-2</v>
      </c>
      <c r="AW474" s="80">
        <v>5.7869398043223774E-2</v>
      </c>
      <c r="AX474" s="80">
        <v>2.56725847782269E-3</v>
      </c>
      <c r="AY474" s="80">
        <v>6.1292487023429307E-3</v>
      </c>
      <c r="AZ474" s="80">
        <v>1.8762136302156153E-2</v>
      </c>
      <c r="BA474" s="80">
        <v>6.4272498185371035E-2</v>
      </c>
      <c r="BB474" s="80">
        <v>0.30512857662936488</v>
      </c>
      <c r="BC474" s="24">
        <v>82</v>
      </c>
      <c r="BD474" s="29">
        <v>44</v>
      </c>
      <c r="BE474" s="30">
        <f t="shared" si="126"/>
        <v>1.0443441880193574</v>
      </c>
      <c r="BF474" s="30">
        <v>0.90989519531781671</v>
      </c>
      <c r="BG474" s="30">
        <f t="shared" si="127"/>
        <v>1.0754415242773592</v>
      </c>
      <c r="BH474" s="31">
        <f t="shared" si="128"/>
        <v>80.240204214389536</v>
      </c>
      <c r="BI474" s="32">
        <f t="shared" si="129"/>
        <v>6452.6491456641552</v>
      </c>
      <c r="BJ474" s="33">
        <f t="shared" si="130"/>
        <v>0.94013241154090166</v>
      </c>
      <c r="BK474" s="33">
        <f t="shared" si="131"/>
        <v>0.9818218199613632</v>
      </c>
      <c r="BL474" s="15"/>
    </row>
    <row r="475" spans="1:64" x14ac:dyDescent="0.3">
      <c r="A475" s="14" t="s">
        <v>34</v>
      </c>
      <c r="B475" s="70">
        <v>40634</v>
      </c>
      <c r="C475" s="15"/>
      <c r="D475" s="71">
        <v>0.85</v>
      </c>
      <c r="E475" s="72">
        <v>0.85</v>
      </c>
      <c r="F475" s="73">
        <v>82.7</v>
      </c>
      <c r="G475" s="74">
        <v>83</v>
      </c>
      <c r="H475" s="74">
        <v>733</v>
      </c>
      <c r="I475" s="74">
        <v>95</v>
      </c>
      <c r="J475" s="74">
        <v>5800</v>
      </c>
      <c r="K475" s="74">
        <v>83</v>
      </c>
      <c r="L475" s="74">
        <v>731</v>
      </c>
      <c r="M475" s="74">
        <v>95</v>
      </c>
      <c r="N475" s="74">
        <v>6000</v>
      </c>
      <c r="O475" s="75">
        <v>83</v>
      </c>
      <c r="P475" s="75">
        <v>6000</v>
      </c>
      <c r="Q475" s="76" t="s">
        <v>17</v>
      </c>
      <c r="R475" s="75">
        <v>-6</v>
      </c>
      <c r="S475" s="77">
        <v>37316.800000000003</v>
      </c>
      <c r="T475" s="78">
        <v>27.096999999999991</v>
      </c>
      <c r="U475" s="78">
        <v>15.872666666666664</v>
      </c>
      <c r="V475" s="78">
        <v>138.44999999999999</v>
      </c>
      <c r="W475" s="78">
        <v>124.87000000000002</v>
      </c>
      <c r="X475" s="78">
        <v>13.579999999999995</v>
      </c>
      <c r="Y475" s="78" t="s">
        <v>18</v>
      </c>
      <c r="Z475" s="78">
        <v>4.3706666666666658</v>
      </c>
      <c r="AA475" s="78">
        <v>1.7566666666666668E-2</v>
      </c>
      <c r="AB475" s="78">
        <v>1.4656400000000003</v>
      </c>
      <c r="AC475" s="78" t="s">
        <v>18</v>
      </c>
      <c r="AD475" s="78">
        <v>12.868666666666664</v>
      </c>
      <c r="AE475" s="78">
        <v>11.606443333333333</v>
      </c>
      <c r="AF475" s="78" t="s">
        <v>18</v>
      </c>
      <c r="AG475" s="78">
        <v>0.55936666666666679</v>
      </c>
      <c r="AH475" s="78">
        <v>4.4105566666666673</v>
      </c>
      <c r="AI475" s="78">
        <v>13.564303333333333</v>
      </c>
      <c r="AJ475" s="77">
        <v>3171.7333333333331</v>
      </c>
      <c r="AK475" s="80">
        <v>229.24544894539173</v>
      </c>
      <c r="AL475" s="80">
        <v>0.67685454047845062</v>
      </c>
      <c r="AM475" s="80">
        <v>2.0998084203800539E-2</v>
      </c>
      <c r="AN475" s="80">
        <v>1.2469963913336062</v>
      </c>
      <c r="AO475" s="80">
        <v>1.1095665509692341</v>
      </c>
      <c r="AP475" s="80">
        <v>0.14479474176100535</v>
      </c>
      <c r="AQ475" s="78" t="s">
        <v>18</v>
      </c>
      <c r="AR475" s="80">
        <v>6.1472356183187291E-2</v>
      </c>
      <c r="AS475" s="80">
        <v>1.0933445471810698E-4</v>
      </c>
      <c r="AT475" s="80">
        <v>3.0162600729357239E-2</v>
      </c>
      <c r="AU475" s="78" t="s">
        <v>18</v>
      </c>
      <c r="AV475" s="80">
        <v>0.1204791020179406</v>
      </c>
      <c r="AW475" s="80">
        <v>0.10855218253619353</v>
      </c>
      <c r="AX475" s="80">
        <v>2.2728811024230952E-3</v>
      </c>
      <c r="AY475" s="80">
        <v>9.2640697593307855E-3</v>
      </c>
      <c r="AZ475" s="80">
        <v>2.0226334546709187E-2</v>
      </c>
      <c r="BA475" s="80">
        <v>0.12699772868798009</v>
      </c>
      <c r="BB475" s="80">
        <v>0.44977644510880366</v>
      </c>
      <c r="BC475" s="24">
        <v>83</v>
      </c>
      <c r="BD475" s="29">
        <v>46</v>
      </c>
      <c r="BE475" s="30">
        <f t="shared" si="126"/>
        <v>1.0462721961941122</v>
      </c>
      <c r="BF475" s="30">
        <v>0.90989519531781671</v>
      </c>
      <c r="BG475" s="30">
        <f t="shared" si="127"/>
        <v>1.0744501875338441</v>
      </c>
      <c r="BH475" s="31">
        <f t="shared" si="128"/>
        <v>81.14387624936586</v>
      </c>
      <c r="BI475" s="32">
        <f t="shared" si="129"/>
        <v>6446.7011252030652</v>
      </c>
      <c r="BJ475" s="33">
        <f t="shared" si="130"/>
        <v>0.94608616987605954</v>
      </c>
      <c r="BK475" s="33">
        <f t="shared" si="131"/>
        <v>0.98986365474510074</v>
      </c>
      <c r="BL475" s="15"/>
    </row>
    <row r="476" spans="1:64" x14ac:dyDescent="0.3">
      <c r="A476" s="14" t="s">
        <v>34</v>
      </c>
      <c r="B476" s="70">
        <v>40634</v>
      </c>
      <c r="C476" s="15">
        <v>67200</v>
      </c>
      <c r="D476" s="71">
        <v>0.3</v>
      </c>
      <c r="E476" s="72">
        <v>0.3</v>
      </c>
      <c r="F476" s="73">
        <v>52.5</v>
      </c>
      <c r="G476" s="74">
        <v>52.5</v>
      </c>
      <c r="H476" s="74">
        <v>521</v>
      </c>
      <c r="I476" s="74">
        <v>81</v>
      </c>
      <c r="J476" s="74">
        <v>2123</v>
      </c>
      <c r="K476" s="74">
        <v>52.5</v>
      </c>
      <c r="L476" s="74">
        <v>500</v>
      </c>
      <c r="M476" s="74">
        <v>81</v>
      </c>
      <c r="N476" s="74">
        <v>2150</v>
      </c>
      <c r="O476" s="75">
        <v>52.5</v>
      </c>
      <c r="P476" s="75">
        <v>2150</v>
      </c>
      <c r="Q476" s="92" t="s">
        <v>22</v>
      </c>
      <c r="R476" s="75">
        <v>-6</v>
      </c>
      <c r="S476" s="77">
        <v>16023.733333333334</v>
      </c>
      <c r="T476" s="78">
        <v>41.104333333333344</v>
      </c>
      <c r="U476" s="78">
        <v>18.798000000000002</v>
      </c>
      <c r="V476" s="78">
        <v>31.582000000000001</v>
      </c>
      <c r="W476" s="78">
        <v>27.031333333333333</v>
      </c>
      <c r="X476" s="78">
        <v>4.5506666666666682</v>
      </c>
      <c r="Y476" s="78" t="s">
        <v>18</v>
      </c>
      <c r="Z476" s="78">
        <v>1.8706666666666669</v>
      </c>
      <c r="AA476" s="78">
        <v>7.5266666666666685E-3</v>
      </c>
      <c r="AB476" s="78">
        <v>5.231513333333333</v>
      </c>
      <c r="AC476" s="78" t="s">
        <v>18</v>
      </c>
      <c r="AD476" s="78">
        <v>6.7716099999999999</v>
      </c>
      <c r="AE476" s="78">
        <v>5.7958833333333333</v>
      </c>
      <c r="AF476" s="78" t="s">
        <v>18</v>
      </c>
      <c r="AG476" s="78">
        <v>0.55218</v>
      </c>
      <c r="AH476" s="78">
        <v>2.5079799999999994</v>
      </c>
      <c r="AI476" s="78">
        <v>7.137646666666666</v>
      </c>
      <c r="AJ476" s="77">
        <v>3204</v>
      </c>
      <c r="AK476" s="80">
        <v>19.433233768908057</v>
      </c>
      <c r="AL476" s="80">
        <v>0.2648185238500802</v>
      </c>
      <c r="AM476" s="80">
        <v>8.0515579987287724E-3</v>
      </c>
      <c r="AN476" s="80">
        <v>4.1804141025699092E-2</v>
      </c>
      <c r="AO476" s="80">
        <v>3.2772289949067585E-2</v>
      </c>
      <c r="AP476" s="80">
        <v>1.9815238534040377E-2</v>
      </c>
      <c r="AQ476" s="78" t="s">
        <v>18</v>
      </c>
      <c r="AR476" s="80">
        <v>2.5316388767552961E-2</v>
      </c>
      <c r="AS476" s="80">
        <v>4.4977644510880497E-5</v>
      </c>
      <c r="AT476" s="80">
        <v>3.6861153585830177E-2</v>
      </c>
      <c r="AU476" s="78" t="s">
        <v>18</v>
      </c>
      <c r="AV476" s="80">
        <v>7.8404939147726053E-3</v>
      </c>
      <c r="AW476" s="80">
        <v>4.6498115151516785E-3</v>
      </c>
      <c r="AX476" s="80">
        <v>4.1150131632038652E-3</v>
      </c>
      <c r="AY476" s="80">
        <v>7.4480916324597907E-3</v>
      </c>
      <c r="AZ476" s="80">
        <v>1.7685762830495625E-3</v>
      </c>
      <c r="BA476" s="80">
        <v>8.2567311446723485E-3</v>
      </c>
      <c r="BB476" s="80">
        <v>0</v>
      </c>
      <c r="BC476" s="24">
        <v>81</v>
      </c>
      <c r="BD476" s="29">
        <v>45</v>
      </c>
      <c r="BE476" s="30">
        <f t="shared" si="126"/>
        <v>1.0424161798446028</v>
      </c>
      <c r="BF476" s="30">
        <v>0.90989519531781671</v>
      </c>
      <c r="BG476" s="30">
        <f t="shared" si="127"/>
        <v>1.0764356100514962</v>
      </c>
      <c r="BH476" s="31">
        <f t="shared" si="128"/>
        <v>51.420788456880118</v>
      </c>
      <c r="BI476" s="32">
        <f t="shared" si="129"/>
        <v>2314.3365616107171</v>
      </c>
      <c r="BJ476" s="33">
        <f t="shared" si="130"/>
        <v>0.76710853953361935</v>
      </c>
      <c r="BK476" s="33">
        <f t="shared" si="131"/>
        <v>0.79964635330680789</v>
      </c>
      <c r="BL476" s="15"/>
    </row>
    <row r="477" spans="1:64" x14ac:dyDescent="0.3">
      <c r="A477" s="14" t="s">
        <v>34</v>
      </c>
      <c r="B477" s="70">
        <v>40634</v>
      </c>
      <c r="C477" s="15"/>
      <c r="D477" s="71">
        <v>0.85</v>
      </c>
      <c r="E477" s="72">
        <v>0.85</v>
      </c>
      <c r="F477" s="73">
        <v>82.7</v>
      </c>
      <c r="G477" s="74">
        <v>83</v>
      </c>
      <c r="H477" s="74">
        <v>733</v>
      </c>
      <c r="I477" s="74">
        <v>95</v>
      </c>
      <c r="J477" s="74">
        <v>5800</v>
      </c>
      <c r="K477" s="74">
        <v>83</v>
      </c>
      <c r="L477" s="74">
        <v>731</v>
      </c>
      <c r="M477" s="74">
        <v>95</v>
      </c>
      <c r="N477" s="74">
        <v>6000</v>
      </c>
      <c r="O477" s="75">
        <v>83</v>
      </c>
      <c r="P477" s="75">
        <v>6000</v>
      </c>
      <c r="Q477" s="76" t="s">
        <v>22</v>
      </c>
      <c r="R477" s="75">
        <v>-6</v>
      </c>
      <c r="S477" s="77">
        <v>35853.133333333331</v>
      </c>
      <c r="T477" s="78">
        <v>24.58133333333333</v>
      </c>
      <c r="U477" s="78">
        <v>16.083999999999996</v>
      </c>
      <c r="V477" s="78">
        <v>132.64000000000001</v>
      </c>
      <c r="W477" s="78">
        <v>120.59</v>
      </c>
      <c r="X477" s="78">
        <v>12.049999999999995</v>
      </c>
      <c r="Y477" s="78" t="s">
        <v>18</v>
      </c>
      <c r="Z477" s="78">
        <v>4.2006666666666677</v>
      </c>
      <c r="AA477" s="78">
        <v>1.6893333333333347E-2</v>
      </c>
      <c r="AB477" s="78">
        <v>1.3845100000000001</v>
      </c>
      <c r="AC477" s="78" t="s">
        <v>18</v>
      </c>
      <c r="AD477" s="78">
        <v>12.819450000000002</v>
      </c>
      <c r="AE477" s="78">
        <v>11.654856666666666</v>
      </c>
      <c r="AF477" s="78" t="s">
        <v>18</v>
      </c>
      <c r="AG477" s="78">
        <v>0.55897666666666657</v>
      </c>
      <c r="AH477" s="78">
        <v>4.2817666666666669</v>
      </c>
      <c r="AI477" s="78">
        <v>13.512433333333336</v>
      </c>
      <c r="AJ477" s="77">
        <v>3173</v>
      </c>
      <c r="AK477" s="80">
        <v>111.95773011878578</v>
      </c>
      <c r="AL477" s="80">
        <v>0.32542527436472285</v>
      </c>
      <c r="AM477" s="80">
        <v>2.0443361623832319E-2</v>
      </c>
      <c r="AN477" s="80">
        <v>0.832362653055157</v>
      </c>
      <c r="AO477" s="80">
        <v>0.77163060663712468</v>
      </c>
      <c r="AP477" s="80">
        <v>7.3108327748669377E-2</v>
      </c>
      <c r="AQ477" s="78" t="s">
        <v>18</v>
      </c>
      <c r="AR477" s="80">
        <v>6.448380354430272E-2</v>
      </c>
      <c r="AS477" s="80">
        <v>6.3968382994949809E-5</v>
      </c>
      <c r="AT477" s="80">
        <v>1.6097362174142617E-2</v>
      </c>
      <c r="AU477" s="78" t="s">
        <v>18</v>
      </c>
      <c r="AV477" s="80">
        <v>8.3681468100459858E-2</v>
      </c>
      <c r="AW477" s="80">
        <v>7.7780330300206341E-2</v>
      </c>
      <c r="AX477" s="80">
        <v>1.3335675081715577E-3</v>
      </c>
      <c r="AY477" s="80">
        <v>8.2405089955504066E-3</v>
      </c>
      <c r="AZ477" s="80">
        <v>9.8810977099725011E-3</v>
      </c>
      <c r="BA477" s="80">
        <v>8.8205458949578416E-2</v>
      </c>
      <c r="BB477" s="80">
        <v>0</v>
      </c>
      <c r="BC477" s="24">
        <v>81</v>
      </c>
      <c r="BD477" s="29">
        <v>45</v>
      </c>
      <c r="BE477" s="30">
        <f t="shared" si="126"/>
        <v>1.0424161798446028</v>
      </c>
      <c r="BF477" s="30">
        <v>0.90989519531781671</v>
      </c>
      <c r="BG477" s="30">
        <f t="shared" si="127"/>
        <v>1.0764356100514962</v>
      </c>
      <c r="BH477" s="31">
        <f t="shared" si="128"/>
        <v>81.293817941353325</v>
      </c>
      <c r="BI477" s="32">
        <f t="shared" si="129"/>
        <v>6458.6136603089772</v>
      </c>
      <c r="BJ477" s="33">
        <f t="shared" si="130"/>
        <v>0.9470790453024307</v>
      </c>
      <c r="BK477" s="33">
        <f t="shared" si="131"/>
        <v>0.98725052041503325</v>
      </c>
      <c r="BL477" s="15"/>
    </row>
    <row r="478" spans="1:64" x14ac:dyDescent="0.3">
      <c r="A478" s="14" t="s">
        <v>34</v>
      </c>
      <c r="B478" s="70">
        <v>40634</v>
      </c>
      <c r="C478" s="15"/>
      <c r="D478" s="71">
        <v>0.65</v>
      </c>
      <c r="E478" s="72">
        <v>0.65</v>
      </c>
      <c r="F478" s="73">
        <v>74.099999999999994</v>
      </c>
      <c r="G478" s="74">
        <v>74.5</v>
      </c>
      <c r="H478" s="74">
        <v>661</v>
      </c>
      <c r="I478" s="74">
        <v>91</v>
      </c>
      <c r="J478" s="74">
        <v>4420</v>
      </c>
      <c r="K478" s="74">
        <v>74.5</v>
      </c>
      <c r="L478" s="74">
        <v>657</v>
      </c>
      <c r="M478" s="74">
        <v>91</v>
      </c>
      <c r="N478" s="74">
        <v>4580</v>
      </c>
      <c r="O478" s="75">
        <f>IF(R478&lt;&gt;"",IF(R478&lt;1,G478,K478),"")</f>
        <v>74.5</v>
      </c>
      <c r="P478" s="75">
        <f>IF(R478&lt;&gt;"",IF(R478&lt;1,J478,N478),"")</f>
        <v>4420</v>
      </c>
      <c r="Q478" s="76" t="s">
        <v>23</v>
      </c>
      <c r="R478" s="75">
        <v>-6</v>
      </c>
      <c r="S478" s="77">
        <v>27257.966666666667</v>
      </c>
      <c r="T478" s="78">
        <v>17.295333333333328</v>
      </c>
      <c r="U478" s="78">
        <v>17.297333333333334</v>
      </c>
      <c r="V478" s="78">
        <v>86.563333333333304</v>
      </c>
      <c r="W478" s="78">
        <v>78.507000000000019</v>
      </c>
      <c r="X478" s="78">
        <v>8.0563333333333347</v>
      </c>
      <c r="Y478" s="78" t="s">
        <v>18</v>
      </c>
      <c r="Z478" s="78">
        <v>3.351666666666667</v>
      </c>
      <c r="AA478" s="78">
        <v>1.284333333333334E-2</v>
      </c>
      <c r="AB478" s="78">
        <v>1.2853566666666667</v>
      </c>
      <c r="AC478" s="78" t="s">
        <v>18</v>
      </c>
      <c r="AD478" s="78">
        <v>10.95124</v>
      </c>
      <c r="AE478" s="78">
        <v>9.9320000000000004</v>
      </c>
      <c r="AF478" s="78" t="s">
        <v>18</v>
      </c>
      <c r="AG478" s="78">
        <v>0.58387333333333336</v>
      </c>
      <c r="AH478" s="78">
        <v>3.5200133333333343</v>
      </c>
      <c r="AI478" s="78">
        <v>11.543213333333332</v>
      </c>
      <c r="AJ478" s="77">
        <v>3182.9666666666667</v>
      </c>
      <c r="AK478" s="80">
        <v>162.34243997214497</v>
      </c>
      <c r="AL478" s="80">
        <v>0.33444481358434913</v>
      </c>
      <c r="AM478" s="80">
        <v>1.3628907749220718E-2</v>
      </c>
      <c r="AN478" s="80">
        <v>2.1002698239362321</v>
      </c>
      <c r="AO478" s="80">
        <v>1.9420059838675365</v>
      </c>
      <c r="AP478" s="80">
        <v>0.16373829694071909</v>
      </c>
      <c r="AQ478" s="78" t="s">
        <v>18</v>
      </c>
      <c r="AR478" s="80">
        <v>3.5339079992448119E-2</v>
      </c>
      <c r="AS478" s="80">
        <v>7.2793204179460183E-5</v>
      </c>
      <c r="AT478" s="80">
        <v>2.0192755329971491E-2</v>
      </c>
      <c r="AU478" s="78" t="s">
        <v>18</v>
      </c>
      <c r="AV478" s="80">
        <v>0.21115067932479045</v>
      </c>
      <c r="AW478" s="80">
        <v>0.19685157545371904</v>
      </c>
      <c r="AX478" s="80">
        <v>1.6818162049174173E-3</v>
      </c>
      <c r="AY478" s="80">
        <v>8.4666051224118501E-3</v>
      </c>
      <c r="AZ478" s="80">
        <v>1.4542819850201082E-2</v>
      </c>
      <c r="BA478" s="80">
        <v>0.22256438624145841</v>
      </c>
      <c r="BB478" s="80">
        <v>0.18257418583505536</v>
      </c>
      <c r="BC478" s="24">
        <v>82</v>
      </c>
      <c r="BD478" s="29">
        <v>44</v>
      </c>
      <c r="BE478" s="30">
        <f t="shared" si="126"/>
        <v>1.0443441880193574</v>
      </c>
      <c r="BF478" s="30">
        <v>0.90989519531781671</v>
      </c>
      <c r="BG478" s="30">
        <f t="shared" si="127"/>
        <v>1.0754415242773592</v>
      </c>
      <c r="BH478" s="31">
        <f t="shared" si="128"/>
        <v>72.901161146000248</v>
      </c>
      <c r="BI478" s="32">
        <f t="shared" si="129"/>
        <v>4753.4515373059276</v>
      </c>
      <c r="BJ478" s="33">
        <f t="shared" si="130"/>
        <v>0.89349046053291148</v>
      </c>
      <c r="BK478" s="33">
        <f t="shared" si="131"/>
        <v>0.93311156950828511</v>
      </c>
      <c r="BL478" s="15"/>
    </row>
    <row r="479" spans="1:64" x14ac:dyDescent="0.3">
      <c r="A479" s="14" t="s">
        <v>34</v>
      </c>
      <c r="B479" s="70">
        <v>40634</v>
      </c>
      <c r="C479" s="15">
        <v>68820</v>
      </c>
      <c r="D479" s="71">
        <v>0.85</v>
      </c>
      <c r="E479" s="72">
        <v>0.85</v>
      </c>
      <c r="F479" s="73">
        <v>82.7</v>
      </c>
      <c r="G479" s="74">
        <v>83</v>
      </c>
      <c r="H479" s="74">
        <v>733</v>
      </c>
      <c r="I479" s="74">
        <v>95</v>
      </c>
      <c r="J479" s="74">
        <v>5800</v>
      </c>
      <c r="K479" s="74">
        <v>83</v>
      </c>
      <c r="L479" s="74">
        <v>731</v>
      </c>
      <c r="M479" s="74">
        <v>95</v>
      </c>
      <c r="N479" s="74">
        <v>6000</v>
      </c>
      <c r="O479" s="75">
        <f>IF(R479&lt;&gt;"",IF(R479&lt;1,G479,K479),"")</f>
        <v>83</v>
      </c>
      <c r="P479" s="75">
        <f>IF(R479&lt;&gt;"",IF(R479&lt;1,J479,N479),"")</f>
        <v>5800</v>
      </c>
      <c r="Q479" s="76" t="s">
        <v>23</v>
      </c>
      <c r="R479" s="75">
        <v>-6</v>
      </c>
      <c r="S479" s="77">
        <v>33814.400000000001</v>
      </c>
      <c r="T479" s="78">
        <v>24.754999999999999</v>
      </c>
      <c r="U479" s="78">
        <v>16.371000000000002</v>
      </c>
      <c r="V479" s="78">
        <v>134.72</v>
      </c>
      <c r="W479" s="78">
        <v>122.26666666666667</v>
      </c>
      <c r="X479" s="78">
        <v>12.453333333333335</v>
      </c>
      <c r="Y479" s="78" t="s">
        <v>18</v>
      </c>
      <c r="Z479" s="78">
        <v>4.1656666666666684</v>
      </c>
      <c r="AA479" s="78">
        <v>1.5936666666666675E-2</v>
      </c>
      <c r="AB479" s="78">
        <v>1.4790066666666661</v>
      </c>
      <c r="AC479" s="78" t="s">
        <v>18</v>
      </c>
      <c r="AD479" s="78">
        <v>13.785696666666665</v>
      </c>
      <c r="AE479" s="78">
        <v>12.511373333333335</v>
      </c>
      <c r="AF479" s="78" t="s">
        <v>18</v>
      </c>
      <c r="AG479" s="78">
        <v>0.58689999999999998</v>
      </c>
      <c r="AH479" s="78">
        <v>4.1020033333333332</v>
      </c>
      <c r="AI479" s="78">
        <v>14.530906666666665</v>
      </c>
      <c r="AJ479" s="77">
        <v>3174</v>
      </c>
      <c r="AK479" s="80">
        <v>71.513008221259255</v>
      </c>
      <c r="AL479" s="80">
        <v>0.27139168792675283</v>
      </c>
      <c r="AM479" s="80">
        <v>1.1249521062601499E-2</v>
      </c>
      <c r="AN479" s="80">
        <v>0.39861830330330938</v>
      </c>
      <c r="AO479" s="80">
        <v>0.34574590364175856</v>
      </c>
      <c r="AP479" s="80">
        <v>7.7607915226135846E-2</v>
      </c>
      <c r="AQ479" s="78" t="s">
        <v>18</v>
      </c>
      <c r="AR479" s="80">
        <v>4.9527653949557611E-2</v>
      </c>
      <c r="AS479" s="80">
        <v>4.9013251785355803E-5</v>
      </c>
      <c r="AT479" s="80">
        <v>1.7240708308782021E-2</v>
      </c>
      <c r="AU479" s="78" t="s">
        <v>18</v>
      </c>
      <c r="AV479" s="80">
        <v>3.369207911961368E-2</v>
      </c>
      <c r="AW479" s="80">
        <v>3.0669303234986348E-2</v>
      </c>
      <c r="AX479" s="80">
        <v>1.5152898891868808E-3</v>
      </c>
      <c r="AY479" s="80">
        <v>7.2820989774405927E-3</v>
      </c>
      <c r="AZ479" s="80">
        <v>6.2749904977717928E-3</v>
      </c>
      <c r="BA479" s="80">
        <v>3.5506365950185817E-2</v>
      </c>
      <c r="BB479" s="80">
        <v>0</v>
      </c>
      <c r="BC479" s="24">
        <v>81</v>
      </c>
      <c r="BD479" s="29">
        <v>45</v>
      </c>
      <c r="BE479" s="30">
        <f t="shared" si="126"/>
        <v>1.0424161798446028</v>
      </c>
      <c r="BF479" s="30">
        <v>0.90989519531781671</v>
      </c>
      <c r="BG479" s="30">
        <f t="shared" si="127"/>
        <v>1.0764356100514962</v>
      </c>
      <c r="BH479" s="31">
        <f t="shared" si="128"/>
        <v>81.293817941353325</v>
      </c>
      <c r="BI479" s="32">
        <f t="shared" si="129"/>
        <v>6243.3265382986783</v>
      </c>
      <c r="BJ479" s="33">
        <f t="shared" si="130"/>
        <v>0.9470790453024307</v>
      </c>
      <c r="BK479" s="33">
        <f t="shared" si="131"/>
        <v>0.98725052041503325</v>
      </c>
      <c r="BL479" s="15"/>
    </row>
    <row r="480" spans="1:64" x14ac:dyDescent="0.3">
      <c r="A480" s="14" t="s">
        <v>34</v>
      </c>
      <c r="B480" s="70">
        <v>40634</v>
      </c>
      <c r="C480" s="15"/>
      <c r="D480" s="71">
        <v>0.85</v>
      </c>
      <c r="E480" s="72">
        <v>0.85</v>
      </c>
      <c r="F480" s="73">
        <v>82.7</v>
      </c>
      <c r="G480" s="74">
        <v>83</v>
      </c>
      <c r="H480" s="74">
        <v>733</v>
      </c>
      <c r="I480" s="74">
        <v>95</v>
      </c>
      <c r="J480" s="74">
        <v>5800</v>
      </c>
      <c r="K480" s="74">
        <v>83</v>
      </c>
      <c r="L480" s="74">
        <v>731</v>
      </c>
      <c r="M480" s="74">
        <v>95</v>
      </c>
      <c r="N480" s="74">
        <v>6000</v>
      </c>
      <c r="O480" s="75">
        <f>IF(R480&lt;&gt;"",IF(R480&lt;1,G480,K480),"")</f>
        <v>83</v>
      </c>
      <c r="P480" s="75">
        <f>IF(R480&lt;&gt;"",IF(R480&lt;1,J480,N480),"")</f>
        <v>5800</v>
      </c>
      <c r="Q480" s="76" t="s">
        <v>23</v>
      </c>
      <c r="R480" s="75">
        <v>-1.5</v>
      </c>
      <c r="S480" s="77">
        <v>28583.033333333333</v>
      </c>
      <c r="T480" s="78">
        <v>23.860333333333337</v>
      </c>
      <c r="U480" s="78">
        <v>17.095999999999997</v>
      </c>
      <c r="V480" s="78">
        <v>114.16333333333331</v>
      </c>
      <c r="W480" s="78">
        <v>105.58666666666664</v>
      </c>
      <c r="X480" s="78">
        <v>8.5766666666666644</v>
      </c>
      <c r="Y480" s="78" t="s">
        <v>18</v>
      </c>
      <c r="Z480" s="78">
        <v>3.5916666666666668</v>
      </c>
      <c r="AA480" s="78">
        <v>1.3503333333333341E-2</v>
      </c>
      <c r="AB480" s="78">
        <v>1.6863899999999998</v>
      </c>
      <c r="AC480" s="78" t="s">
        <v>18</v>
      </c>
      <c r="AD480" s="78">
        <v>13.752079999999998</v>
      </c>
      <c r="AE480" s="78">
        <v>12.718933333333332</v>
      </c>
      <c r="AF480" s="78" t="s">
        <v>18</v>
      </c>
      <c r="AG480" s="78">
        <v>0.59566666666666668</v>
      </c>
      <c r="AH480" s="78">
        <v>3.6331333333333347</v>
      </c>
      <c r="AI480" s="78">
        <v>14.495476666666665</v>
      </c>
      <c r="AJ480" s="77">
        <v>3174</v>
      </c>
      <c r="AK480" s="80">
        <v>83.177617734409552</v>
      </c>
      <c r="AL480" s="80">
        <v>0.39326645642222657</v>
      </c>
      <c r="AM480" s="80">
        <v>2.5270945563139982E-2</v>
      </c>
      <c r="AN480" s="80">
        <v>0.75497583123848044</v>
      </c>
      <c r="AO480" s="80">
        <v>0.70159096706158608</v>
      </c>
      <c r="AP480" s="80">
        <v>7.2793204179460363E-2</v>
      </c>
      <c r="AQ480" s="78" t="s">
        <v>18</v>
      </c>
      <c r="AR480" s="80">
        <v>3.1082019786735065E-2</v>
      </c>
      <c r="AS480" s="80">
        <v>4.1384099339733131E-5</v>
      </c>
      <c r="AT480" s="80">
        <v>2.6696872476003611E-2</v>
      </c>
      <c r="AU480" s="78" t="s">
        <v>18</v>
      </c>
      <c r="AV480" s="80">
        <v>0.10610680500781054</v>
      </c>
      <c r="AW480" s="80">
        <v>9.8020115223895379E-2</v>
      </c>
      <c r="AX480" s="80">
        <v>2.5328099882894854E-3</v>
      </c>
      <c r="AY480" s="80">
        <v>5.6872108995615744E-3</v>
      </c>
      <c r="AZ480" s="80">
        <v>7.4566024126427712E-3</v>
      </c>
      <c r="BA480" s="80">
        <v>0.11184800857855488</v>
      </c>
      <c r="BB480" s="80">
        <v>0</v>
      </c>
      <c r="BC480" s="24">
        <v>83</v>
      </c>
      <c r="BD480" s="29">
        <v>46</v>
      </c>
      <c r="BE480" s="30">
        <f t="shared" si="126"/>
        <v>1.0462721961941122</v>
      </c>
      <c r="BF480" s="30">
        <v>0.90989519531781671</v>
      </c>
      <c r="BG480" s="30">
        <f t="shared" si="127"/>
        <v>1.0744501875338441</v>
      </c>
      <c r="BH480" s="31">
        <f t="shared" si="128"/>
        <v>81.14387624936586</v>
      </c>
      <c r="BI480" s="32">
        <f t="shared" si="129"/>
        <v>6231.8110876962955</v>
      </c>
      <c r="BJ480" s="33">
        <f t="shared" si="130"/>
        <v>0.94608616987605954</v>
      </c>
      <c r="BK480" s="33">
        <f t="shared" si="131"/>
        <v>0.98986365474510074</v>
      </c>
      <c r="BL480" s="15"/>
    </row>
    <row r="481" spans="1:64" x14ac:dyDescent="0.3">
      <c r="A481" s="14" t="s">
        <v>34</v>
      </c>
      <c r="B481" s="70">
        <v>40634</v>
      </c>
      <c r="C481" s="15">
        <v>68700</v>
      </c>
      <c r="D481" s="71">
        <v>1</v>
      </c>
      <c r="E481" s="72">
        <v>1</v>
      </c>
      <c r="F481" s="73">
        <v>88.5</v>
      </c>
      <c r="G481" s="74">
        <v>87</v>
      </c>
      <c r="H481" s="74">
        <v>771</v>
      </c>
      <c r="I481" s="74">
        <v>99</v>
      </c>
      <c r="J481" s="74">
        <v>6760</v>
      </c>
      <c r="K481" s="74">
        <v>87</v>
      </c>
      <c r="L481" s="74">
        <v>777</v>
      </c>
      <c r="M481" s="74">
        <v>99</v>
      </c>
      <c r="N481" s="74">
        <v>6950</v>
      </c>
      <c r="O481" s="75">
        <f>IF(R481&lt;&gt;"",IF(R481&lt;1,G481,K481),"")</f>
        <v>87</v>
      </c>
      <c r="P481" s="75">
        <f>IF(R481&lt;&gt;"",IF(R481&lt;1,J481,N481),"")</f>
        <v>6760</v>
      </c>
      <c r="Q481" s="76" t="s">
        <v>23</v>
      </c>
      <c r="R481" s="75">
        <v>-6</v>
      </c>
      <c r="S481" s="77">
        <v>38495.033333333333</v>
      </c>
      <c r="T481" s="78">
        <v>29.734333333333339</v>
      </c>
      <c r="U481" s="78">
        <v>15.72633333333334</v>
      </c>
      <c r="V481" s="78">
        <v>174.15</v>
      </c>
      <c r="W481" s="78">
        <v>158.91333333333333</v>
      </c>
      <c r="X481" s="78">
        <v>15.236666666666663</v>
      </c>
      <c r="Y481" s="78" t="s">
        <v>18</v>
      </c>
      <c r="Z481" s="78">
        <v>4.6243333333333343</v>
      </c>
      <c r="AA481" s="78">
        <v>1.8100000000000002E-2</v>
      </c>
      <c r="AB481" s="78">
        <v>1.55965</v>
      </c>
      <c r="AC481" s="78" t="s">
        <v>18</v>
      </c>
      <c r="AD481" s="78">
        <v>15.71247333333333</v>
      </c>
      <c r="AE481" s="78">
        <v>14.337753333333332</v>
      </c>
      <c r="AF481" s="78" t="s">
        <v>18</v>
      </c>
      <c r="AG481" s="78">
        <v>0.57446999999999993</v>
      </c>
      <c r="AH481" s="78">
        <v>4.5160899999999993</v>
      </c>
      <c r="AI481" s="78">
        <v>16.561843333333332</v>
      </c>
      <c r="AJ481" s="77">
        <v>3172.2333333333331</v>
      </c>
      <c r="AK481" s="80">
        <v>56.999384953480067</v>
      </c>
      <c r="AL481" s="80">
        <v>0.34854063566866467</v>
      </c>
      <c r="AM481" s="80">
        <v>8.5028730776549599E-3</v>
      </c>
      <c r="AN481" s="80">
        <v>0.82827198597515928</v>
      </c>
      <c r="AO481" s="80">
        <v>0.80074677788423776</v>
      </c>
      <c r="AP481" s="80">
        <v>6.1494789985838419E-2</v>
      </c>
      <c r="AQ481" s="78" t="s">
        <v>18</v>
      </c>
      <c r="AR481" s="80">
        <v>5.5440762629310456E-2</v>
      </c>
      <c r="AS481" s="80">
        <v>0</v>
      </c>
      <c r="AT481" s="80">
        <v>1.7055158992981028E-2</v>
      </c>
      <c r="AU481" s="78" t="s">
        <v>18</v>
      </c>
      <c r="AV481" s="80">
        <v>8.4798169845789806E-2</v>
      </c>
      <c r="AW481" s="80">
        <v>8.122830207182262E-2</v>
      </c>
      <c r="AX481" s="80">
        <v>1.5351850388303553E-3</v>
      </c>
      <c r="AY481" s="80">
        <v>6.6240497041280214E-3</v>
      </c>
      <c r="AZ481" s="80">
        <v>5.001747970322018E-3</v>
      </c>
      <c r="BA481" s="80">
        <v>8.9388326335475485E-2</v>
      </c>
      <c r="BB481" s="80">
        <v>0.43018306715207638</v>
      </c>
      <c r="BC481" s="24">
        <v>82</v>
      </c>
      <c r="BD481" s="29">
        <v>45</v>
      </c>
      <c r="BE481" s="30">
        <f t="shared" si="126"/>
        <v>1.0443441880193574</v>
      </c>
      <c r="BF481" s="30">
        <v>0.90989519531781671</v>
      </c>
      <c r="BG481" s="30">
        <f t="shared" si="127"/>
        <v>1.0754415242773592</v>
      </c>
      <c r="BH481" s="31">
        <f t="shared" si="128"/>
        <v>85.132899593315727</v>
      </c>
      <c r="BI481" s="32">
        <f t="shared" si="129"/>
        <v>7269.9847041149478</v>
      </c>
      <c r="BJ481" s="33">
        <f t="shared" si="130"/>
        <v>0.97301503952786361</v>
      </c>
      <c r="BK481" s="33">
        <f t="shared" si="131"/>
        <v>1.0161626013863496</v>
      </c>
      <c r="BL481" s="15"/>
    </row>
    <row r="482" spans="1:64" x14ac:dyDescent="0.3">
      <c r="A482" s="14" t="s">
        <v>34</v>
      </c>
      <c r="B482" s="70">
        <v>40634</v>
      </c>
      <c r="C482" s="15"/>
      <c r="D482" s="71">
        <v>0.65</v>
      </c>
      <c r="E482" s="72">
        <v>0.65</v>
      </c>
      <c r="F482" s="73">
        <v>74.099999999999994</v>
      </c>
      <c r="G482" s="74">
        <v>74.5</v>
      </c>
      <c r="H482" s="74">
        <v>661</v>
      </c>
      <c r="I482" s="74">
        <v>91</v>
      </c>
      <c r="J482" s="74">
        <v>4420</v>
      </c>
      <c r="K482" s="74">
        <v>74.5</v>
      </c>
      <c r="L482" s="74">
        <v>657</v>
      </c>
      <c r="M482" s="74">
        <v>91</v>
      </c>
      <c r="N482" s="74">
        <v>4580</v>
      </c>
      <c r="O482" s="75">
        <f>IF(R482&lt;&gt;"",IF(R482&lt;1,G482,K482),"")</f>
        <v>74.5</v>
      </c>
      <c r="P482" s="75">
        <f>IF(R482&lt;&gt;"",IF(R482&lt;1,J482,N482),"")</f>
        <v>4420</v>
      </c>
      <c r="Q482" s="76" t="s">
        <v>31</v>
      </c>
      <c r="R482" s="75">
        <v>-6</v>
      </c>
      <c r="S482" s="77">
        <v>34522</v>
      </c>
      <c r="T482" s="78">
        <v>23.446000000000005</v>
      </c>
      <c r="U482" s="78">
        <v>16.278333333333336</v>
      </c>
      <c r="V482" s="78">
        <v>108.26333333333332</v>
      </c>
      <c r="W482" s="78">
        <v>96.829000000000008</v>
      </c>
      <c r="X482" s="78">
        <v>11.434333333333333</v>
      </c>
      <c r="Y482" s="78" t="s">
        <v>18</v>
      </c>
      <c r="Z482" s="78">
        <v>3.9219999999999997</v>
      </c>
      <c r="AA482" s="78">
        <v>1.6246666666666666E-2</v>
      </c>
      <c r="AB482" s="78">
        <v>1.3730333333333333</v>
      </c>
      <c r="AC482" s="78" t="s">
        <v>18</v>
      </c>
      <c r="AD482" s="78">
        <v>10.865850000000002</v>
      </c>
      <c r="AE482" s="78">
        <v>9.7182400000000015</v>
      </c>
      <c r="AF482" s="78" t="s">
        <v>18</v>
      </c>
      <c r="AG482" s="78">
        <v>0.54199333333333333</v>
      </c>
      <c r="AH482" s="78">
        <v>4.1670166666666679</v>
      </c>
      <c r="AI482" s="78">
        <v>11.453223333333337</v>
      </c>
      <c r="AJ482" s="77">
        <v>3176</v>
      </c>
      <c r="AK482" s="80">
        <v>113.62157395919807</v>
      </c>
      <c r="AL482" s="80">
        <v>0.36922659148809017</v>
      </c>
      <c r="AM482" s="80">
        <v>1.6626388110746567E-2</v>
      </c>
      <c r="AN482" s="80">
        <v>0.84872453324735775</v>
      </c>
      <c r="AO482" s="80">
        <v>0.77055891045427061</v>
      </c>
      <c r="AP482" s="80">
        <v>8.2824423073579179E-2</v>
      </c>
      <c r="AQ482" s="78" t="s">
        <v>18</v>
      </c>
      <c r="AR482" s="80">
        <v>4.8947544054482671E-2</v>
      </c>
      <c r="AS482" s="80">
        <v>5.0741626340492188E-5</v>
      </c>
      <c r="AT482" s="80">
        <v>1.9571290256364053E-2</v>
      </c>
      <c r="AU482" s="78" t="s">
        <v>18</v>
      </c>
      <c r="AV482" s="80">
        <v>5.3495753940431205E-2</v>
      </c>
      <c r="AW482" s="80">
        <v>4.9070628900490437E-2</v>
      </c>
      <c r="AX482" s="80">
        <v>2.446616241767726E-3</v>
      </c>
      <c r="AY482" s="80">
        <v>7.3225647162035125E-3</v>
      </c>
      <c r="AZ482" s="80">
        <v>1.0102887376058977E-2</v>
      </c>
      <c r="BA482" s="80">
        <v>5.6393021598930768E-2</v>
      </c>
      <c r="BB482" s="80">
        <v>0</v>
      </c>
      <c r="BC482" s="24">
        <v>82</v>
      </c>
      <c r="BD482" s="29">
        <v>44</v>
      </c>
      <c r="BE482" s="30">
        <f t="shared" si="126"/>
        <v>1.0443441880193574</v>
      </c>
      <c r="BF482" s="30">
        <v>0.90989519531781671</v>
      </c>
      <c r="BG482" s="30">
        <f t="shared" si="127"/>
        <v>1.0754415242773592</v>
      </c>
      <c r="BH482" s="31">
        <f t="shared" si="128"/>
        <v>72.901161146000248</v>
      </c>
      <c r="BI482" s="32">
        <f t="shared" si="129"/>
        <v>4753.4515373059276</v>
      </c>
      <c r="BJ482" s="33">
        <f t="shared" si="130"/>
        <v>0.89349046053291148</v>
      </c>
      <c r="BK482" s="33">
        <f t="shared" si="131"/>
        <v>0.93311156950828511</v>
      </c>
      <c r="BL482" s="15"/>
    </row>
    <row r="483" spans="1:64" x14ac:dyDescent="0.3">
      <c r="A483" s="14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</row>
    <row r="484" spans="1:64" x14ac:dyDescent="0.3">
      <c r="A484" s="14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</row>
    <row r="485" spans="1:64" x14ac:dyDescent="0.3">
      <c r="A485" s="14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</row>
    <row r="486" spans="1:64" x14ac:dyDescent="0.3">
      <c r="A486" s="14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</row>
    <row r="487" spans="1:64" x14ac:dyDescent="0.3">
      <c r="A487" s="14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</row>
    <row r="488" spans="1:64" x14ac:dyDescent="0.3">
      <c r="A488" s="14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</row>
    <row r="489" spans="1:64" x14ac:dyDescent="0.3">
      <c r="A489" s="14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</row>
    <row r="490" spans="1:64" x14ac:dyDescent="0.3">
      <c r="A490" s="14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</row>
    <row r="491" spans="1:64" x14ac:dyDescent="0.3">
      <c r="A491" s="34" t="s">
        <v>26</v>
      </c>
      <c r="B491" s="93">
        <v>40633</v>
      </c>
      <c r="C491" s="15">
        <v>47340.000000000007</v>
      </c>
      <c r="D491" s="94">
        <v>0.04</v>
      </c>
      <c r="E491" s="95">
        <v>0.04</v>
      </c>
      <c r="F491" s="96">
        <v>20</v>
      </c>
      <c r="G491" s="97">
        <v>21</v>
      </c>
      <c r="H491" s="97">
        <v>454</v>
      </c>
      <c r="I491" s="97">
        <v>59</v>
      </c>
      <c r="J491" s="97">
        <v>685</v>
      </c>
      <c r="K491" s="97">
        <v>21</v>
      </c>
      <c r="L491" s="97">
        <v>473</v>
      </c>
      <c r="M491" s="97">
        <v>59</v>
      </c>
      <c r="N491" s="97">
        <v>710</v>
      </c>
      <c r="O491" s="98">
        <f t="shared" ref="O491:O524" si="132">IF(R491&lt;&gt;"",IF(R491&lt;1,G491,K491),"")</f>
        <v>21</v>
      </c>
      <c r="P491" s="98">
        <f t="shared" ref="P491:P524" si="133">IF(R491&lt;&gt;"",IF(R491&lt;1,J491,N491),"")</f>
        <v>710</v>
      </c>
      <c r="Q491" s="99" t="s">
        <v>17</v>
      </c>
      <c r="R491" s="98">
        <v>8</v>
      </c>
      <c r="S491" s="100">
        <v>20666.099999999999</v>
      </c>
      <c r="T491" s="101">
        <v>1044.49</v>
      </c>
      <c r="U491" s="101">
        <v>20.102333333333338</v>
      </c>
      <c r="V491" s="101">
        <v>12.749666666666666</v>
      </c>
      <c r="W491" s="101">
        <v>10.046000000000001</v>
      </c>
      <c r="X491" s="101">
        <v>2.7036666666666673</v>
      </c>
      <c r="Y491" s="101">
        <v>296.18466666666671</v>
      </c>
      <c r="Z491" s="101">
        <v>10.399000000000001</v>
      </c>
      <c r="AA491" s="101">
        <v>1.0339999999999995E-2</v>
      </c>
      <c r="AB491" s="101">
        <v>96.729979999999983</v>
      </c>
      <c r="AC491" s="101">
        <v>16.195183333333333</v>
      </c>
      <c r="AD491" s="101">
        <v>1.9991800000000004</v>
      </c>
      <c r="AE491" s="101">
        <v>1.5752300000000001</v>
      </c>
      <c r="AF491" s="102">
        <v>96.108106666666657</v>
      </c>
      <c r="AG491" s="103">
        <v>2.2437633333333333</v>
      </c>
      <c r="AH491" s="101">
        <v>2.9955166666666675</v>
      </c>
      <c r="AI491" s="101">
        <v>2.1072399999999996</v>
      </c>
      <c r="AJ491" s="100">
        <v>3007</v>
      </c>
      <c r="AK491" s="104">
        <v>50.650492730272738</v>
      </c>
      <c r="AL491" s="104">
        <v>4.7013094287342216</v>
      </c>
      <c r="AM491" s="104">
        <v>8.5835983666255229E-3</v>
      </c>
      <c r="AN491" s="104">
        <v>3.0792221737643545E-2</v>
      </c>
      <c r="AO491" s="104">
        <v>1.8495106528951213E-2</v>
      </c>
      <c r="AP491" s="104">
        <v>1.5643293888377895E-2</v>
      </c>
      <c r="AQ491" s="104">
        <v>3.8663149463478388</v>
      </c>
      <c r="AR491" s="104">
        <v>8.5756270505628285E-2</v>
      </c>
      <c r="AS491" s="104">
        <v>4.982728791224367E-5</v>
      </c>
      <c r="AT491" s="104">
        <v>0.31979654567517957</v>
      </c>
      <c r="AU491" s="104">
        <v>0.22926111011062844</v>
      </c>
      <c r="AV491" s="104">
        <v>3.0698084855461179E-3</v>
      </c>
      <c r="AW491" s="104">
        <v>2.8471582928996922E-3</v>
      </c>
      <c r="AX491" s="104">
        <v>2.3852129715268795E-2</v>
      </c>
      <c r="AY491" s="104">
        <v>1.9073514464382008E-2</v>
      </c>
      <c r="AZ491" s="104">
        <v>5.0705426039872967E-3</v>
      </c>
      <c r="BA491" s="104">
        <v>3.2385181796618012E-3</v>
      </c>
      <c r="BB491" s="104">
        <v>0.90971765229468404</v>
      </c>
      <c r="BC491" s="24">
        <v>47</v>
      </c>
      <c r="BD491" s="29">
        <v>43</v>
      </c>
      <c r="BE491" s="30">
        <f t="shared" ref="BE491:BE524" si="134">IF(BC491&lt;&gt;"",(459.67+BC491)/518.67,"")</f>
        <v>0.97686390190294414</v>
      </c>
      <c r="BF491" s="30">
        <v>0.91874234381380149</v>
      </c>
      <c r="BG491" s="30">
        <f t="shared" ref="BG491:BG524" si="135">IF(BF491&lt;&gt;"",1/(BF491*SQRT(BE491)),"")</f>
        <v>1.1012584056848804</v>
      </c>
      <c r="BH491" s="31">
        <f t="shared" ref="BH491:BH524" si="136">IF(BC491&lt;&gt;"",O491/SQRT(BE491),"")</f>
        <v>21.247227304455123</v>
      </c>
      <c r="BI491" s="32">
        <f t="shared" ref="BI491:BI524" si="137">IF(BC491&lt;&gt;"",P491*BG491,"")</f>
        <v>781.89346803626506</v>
      </c>
      <c r="BJ491" s="33">
        <f t="shared" ref="BJ491:BJ524" si="138">IF(BC491&lt;&gt;"",0.4054+0.009348*BH491-0.0000656*BH491^2+0.0000004007*BH491^3,"")</f>
        <v>0.57824780396777153</v>
      </c>
      <c r="BK491" s="33">
        <f t="shared" ref="BK491:BK524" si="139">IF(BC491&lt;&gt;"",BJ491*BE491,"")</f>
        <v>0.56486940605076608</v>
      </c>
      <c r="BL491" s="15"/>
    </row>
    <row r="492" spans="1:64" x14ac:dyDescent="0.3">
      <c r="A492" s="34" t="s">
        <v>26</v>
      </c>
      <c r="B492" s="93">
        <v>40633</v>
      </c>
      <c r="C492" s="15">
        <v>47760</v>
      </c>
      <c r="D492" s="94">
        <v>0.04</v>
      </c>
      <c r="E492" s="95">
        <v>0.04</v>
      </c>
      <c r="F492" s="96">
        <v>20</v>
      </c>
      <c r="G492" s="97">
        <v>21</v>
      </c>
      <c r="H492" s="97">
        <v>452</v>
      </c>
      <c r="I492" s="97">
        <v>59</v>
      </c>
      <c r="J492" s="97">
        <v>750</v>
      </c>
      <c r="K492" s="97">
        <v>21</v>
      </c>
      <c r="L492" s="97">
        <v>454</v>
      </c>
      <c r="M492" s="97">
        <v>59</v>
      </c>
      <c r="N492" s="97">
        <v>730</v>
      </c>
      <c r="O492" s="98">
        <f t="shared" si="132"/>
        <v>21</v>
      </c>
      <c r="P492" s="98">
        <f t="shared" si="133"/>
        <v>730</v>
      </c>
      <c r="Q492" s="99" t="s">
        <v>22</v>
      </c>
      <c r="R492" s="98">
        <v>8</v>
      </c>
      <c r="S492" s="100">
        <v>21122.966666666667</v>
      </c>
      <c r="T492" s="101">
        <v>943.24733333333313</v>
      </c>
      <c r="U492" s="101">
        <v>20.084999999999997</v>
      </c>
      <c r="V492" s="101">
        <v>13.264666666666663</v>
      </c>
      <c r="W492" s="101">
        <v>9.8260000000000023</v>
      </c>
      <c r="X492" s="101">
        <v>3.4386666666666676</v>
      </c>
      <c r="Y492" s="101">
        <v>311.41466666666662</v>
      </c>
      <c r="Z492" s="101">
        <v>10.092666666666668</v>
      </c>
      <c r="AA492" s="101">
        <v>1.0516666666666671E-2</v>
      </c>
      <c r="AB492" s="101">
        <v>85.883059999999986</v>
      </c>
      <c r="AC492" s="101">
        <v>16.746426666666661</v>
      </c>
      <c r="AD492" s="101">
        <v>2.0455900000000002</v>
      </c>
      <c r="AE492" s="101">
        <v>1.5152933333333329</v>
      </c>
      <c r="AF492" s="102">
        <v>96.307806666666679</v>
      </c>
      <c r="AG492" s="103"/>
      <c r="AH492" s="101">
        <v>3.0262233333333328</v>
      </c>
      <c r="AI492" s="101">
        <v>2.1561633333333337</v>
      </c>
      <c r="AJ492" s="100">
        <v>3021.7</v>
      </c>
      <c r="AK492" s="104">
        <v>59.269392771967631</v>
      </c>
      <c r="AL492" s="104">
        <v>10.984822737545686</v>
      </c>
      <c r="AM492" s="104">
        <v>1.1962585350829058E-2</v>
      </c>
      <c r="AN492" s="104">
        <v>1.5477087254553009E-2</v>
      </c>
      <c r="AO492" s="104">
        <v>1.3287276776598111E-2</v>
      </c>
      <c r="AP492" s="104">
        <v>1.8332810859848774E-2</v>
      </c>
      <c r="AQ492" s="104">
        <v>2.4072157809665833</v>
      </c>
      <c r="AR492" s="104">
        <v>0.15487332606495774</v>
      </c>
      <c r="AS492" s="104">
        <v>3.7904902178944928E-5</v>
      </c>
      <c r="AT492" s="104">
        <v>0.89247010791378101</v>
      </c>
      <c r="AU492" s="104">
        <v>0.12701380031817153</v>
      </c>
      <c r="AV492" s="104">
        <v>5.5674763675698105E-3</v>
      </c>
      <c r="AW492" s="104">
        <v>5.9004928685622493E-3</v>
      </c>
      <c r="AX492" s="104">
        <v>2.4825375412426177E-2</v>
      </c>
      <c r="AY492" s="104">
        <v>3.5579995671079355E-2</v>
      </c>
      <c r="AZ492" s="104">
        <v>5.7750165447342247E-3</v>
      </c>
      <c r="BA492" s="104">
        <v>5.8632392678999289E-3</v>
      </c>
      <c r="BB492" s="104">
        <v>1.5346570997434912</v>
      </c>
      <c r="BC492" s="24">
        <v>48</v>
      </c>
      <c r="BD492" s="29">
        <v>44</v>
      </c>
      <c r="BE492" s="30">
        <f t="shared" si="134"/>
        <v>0.97879191007769883</v>
      </c>
      <c r="BF492" s="30">
        <v>0.91874234381380149</v>
      </c>
      <c r="BG492" s="30">
        <f t="shared" si="135"/>
        <v>1.1001732507115463</v>
      </c>
      <c r="BH492" s="31">
        <f t="shared" si="136"/>
        <v>21.226290770159476</v>
      </c>
      <c r="BI492" s="32">
        <f t="shared" si="137"/>
        <v>803.12647301942877</v>
      </c>
      <c r="BJ492" s="33">
        <f t="shared" si="138"/>
        <v>0.57809907325092424</v>
      </c>
      <c r="BK492" s="33">
        <f t="shared" si="139"/>
        <v>0.56583869612141968</v>
      </c>
      <c r="BL492" s="15"/>
    </row>
    <row r="493" spans="1:64" x14ac:dyDescent="0.3">
      <c r="A493" s="34" t="s">
        <v>26</v>
      </c>
      <c r="B493" s="93">
        <v>40633</v>
      </c>
      <c r="C493" s="15">
        <v>52800.000000000007</v>
      </c>
      <c r="D493" s="94">
        <v>0.04</v>
      </c>
      <c r="E493" s="95">
        <v>0.04</v>
      </c>
      <c r="F493" s="96">
        <v>20</v>
      </c>
      <c r="G493" s="97">
        <v>21</v>
      </c>
      <c r="H493" s="97">
        <v>442</v>
      </c>
      <c r="I493" s="97">
        <v>59</v>
      </c>
      <c r="J493" s="97">
        <v>775</v>
      </c>
      <c r="K493" s="97">
        <v>21</v>
      </c>
      <c r="L493" s="97">
        <v>451</v>
      </c>
      <c r="M493" s="97">
        <v>59</v>
      </c>
      <c r="N493" s="97">
        <v>740</v>
      </c>
      <c r="O493" s="98">
        <f t="shared" si="132"/>
        <v>21</v>
      </c>
      <c r="P493" s="98">
        <f t="shared" si="133"/>
        <v>740</v>
      </c>
      <c r="Q493" s="99" t="s">
        <v>17</v>
      </c>
      <c r="R493" s="98">
        <v>8</v>
      </c>
      <c r="S493" s="100">
        <v>21184.400000000001</v>
      </c>
      <c r="T493" s="101">
        <v>972.19599999999991</v>
      </c>
      <c r="U493" s="101">
        <v>20.063333333333322</v>
      </c>
      <c r="V493" s="101">
        <v>12.584</v>
      </c>
      <c r="W493" s="101">
        <v>8.1399999999999988</v>
      </c>
      <c r="X493" s="101">
        <v>4.444</v>
      </c>
      <c r="Y493" s="101">
        <v>267.72200000000004</v>
      </c>
      <c r="Z493" s="101">
        <v>11.172999999999998</v>
      </c>
      <c r="AA493" s="101">
        <v>1.0543333333333333E-2</v>
      </c>
      <c r="AB493" s="101">
        <v>88.338239999999999</v>
      </c>
      <c r="AC493" s="101">
        <v>14.369383333333335</v>
      </c>
      <c r="AD493" s="101">
        <v>1.9368866666666662</v>
      </c>
      <c r="AE493" s="101">
        <v>1.2528799999999998</v>
      </c>
      <c r="AF493" s="102">
        <v>96.487833333333327</v>
      </c>
      <c r="AG493" s="103">
        <v>2.3664733333333334</v>
      </c>
      <c r="AH493" s="101">
        <v>3.0388733333333335</v>
      </c>
      <c r="AI493" s="101">
        <v>2.0415700000000006</v>
      </c>
      <c r="AJ493" s="100">
        <v>3024.3333333333335</v>
      </c>
      <c r="AK493" s="104">
        <v>62.437057961781477</v>
      </c>
      <c r="AL493" s="104">
        <v>3.2751621176590602</v>
      </c>
      <c r="AM493" s="104">
        <v>9.9423626323245865E-3</v>
      </c>
      <c r="AN493" s="104">
        <v>2.6986586706527933E-2</v>
      </c>
      <c r="AO493" s="104">
        <v>2.449489742783198E-2</v>
      </c>
      <c r="AP493" s="104">
        <v>2.0103182112155286E-2</v>
      </c>
      <c r="AQ493" s="104">
        <v>1.2824878839219052</v>
      </c>
      <c r="AR493" s="104">
        <v>0.10386164537166913</v>
      </c>
      <c r="AS493" s="104">
        <v>5.0400693299372785E-5</v>
      </c>
      <c r="AT493" s="104">
        <v>0.20835365094489999</v>
      </c>
      <c r="AU493" s="104">
        <v>0.10006376271755626</v>
      </c>
      <c r="AV493" s="104">
        <v>4.1660146616304006E-3</v>
      </c>
      <c r="AW493" s="104">
        <v>4.2378751995423977E-3</v>
      </c>
      <c r="AX493" s="104">
        <v>1.2217153947410365E-2</v>
      </c>
      <c r="AY493" s="104">
        <v>2.1211609269833624E-2</v>
      </c>
      <c r="AZ493" s="104">
        <v>5.9376027516820067E-3</v>
      </c>
      <c r="BA493" s="104">
        <v>4.3896547660968984E-3</v>
      </c>
      <c r="BB493" s="104">
        <v>0.47946330148538402</v>
      </c>
      <c r="BC493" s="24">
        <v>60</v>
      </c>
      <c r="BD493" s="29">
        <v>45</v>
      </c>
      <c r="BE493" s="30">
        <f t="shared" si="134"/>
        <v>1.0019280081747548</v>
      </c>
      <c r="BF493" s="30">
        <v>0.91874234381380149</v>
      </c>
      <c r="BG493" s="30">
        <f t="shared" si="135"/>
        <v>1.0873966943609761</v>
      </c>
      <c r="BH493" s="31">
        <f t="shared" si="136"/>
        <v>20.979785140284246</v>
      </c>
      <c r="BI493" s="32">
        <f t="shared" si="137"/>
        <v>804.6735538271223</v>
      </c>
      <c r="BJ493" s="33">
        <f t="shared" si="138"/>
        <v>0.57634527725375551</v>
      </c>
      <c r="BK493" s="33">
        <f t="shared" si="139"/>
        <v>0.57745647565978209</v>
      </c>
      <c r="BL493" s="15"/>
    </row>
    <row r="494" spans="1:64" x14ac:dyDescent="0.3">
      <c r="A494" s="34" t="s">
        <v>26</v>
      </c>
      <c r="B494" s="93">
        <v>40633</v>
      </c>
      <c r="C494" s="15"/>
      <c r="D494" s="94">
        <v>0.04</v>
      </c>
      <c r="E494" s="95">
        <v>0.04</v>
      </c>
      <c r="F494" s="96">
        <v>20</v>
      </c>
      <c r="G494" s="97">
        <v>21</v>
      </c>
      <c r="H494" s="97">
        <v>442</v>
      </c>
      <c r="I494" s="97">
        <v>59</v>
      </c>
      <c r="J494" s="97">
        <v>775</v>
      </c>
      <c r="K494" s="97">
        <v>21</v>
      </c>
      <c r="L494" s="97">
        <v>451</v>
      </c>
      <c r="M494" s="97">
        <v>59</v>
      </c>
      <c r="N494" s="97">
        <v>740</v>
      </c>
      <c r="O494" s="98">
        <f t="shared" si="132"/>
        <v>21</v>
      </c>
      <c r="P494" s="98">
        <f t="shared" si="133"/>
        <v>740</v>
      </c>
      <c r="Q494" s="99" t="s">
        <v>22</v>
      </c>
      <c r="R494" s="98">
        <v>6</v>
      </c>
      <c r="S494" s="100">
        <v>22733.966666666667</v>
      </c>
      <c r="T494" s="101">
        <v>1019.8899999999998</v>
      </c>
      <c r="U494" s="101">
        <v>19.823333333333334</v>
      </c>
      <c r="V494" s="101">
        <v>13.390000000000004</v>
      </c>
      <c r="W494" s="101">
        <v>8.5723333333333311</v>
      </c>
      <c r="X494" s="101">
        <v>4.8176666666666668</v>
      </c>
      <c r="Y494" s="101">
        <v>254.84966666666665</v>
      </c>
      <c r="Z494" s="101">
        <v>11.990999999999996</v>
      </c>
      <c r="AA494" s="101">
        <v>1.1299999999999998E-2</v>
      </c>
      <c r="AB494" s="101">
        <v>86.476120000000009</v>
      </c>
      <c r="AC494" s="101">
        <v>12.782933333333331</v>
      </c>
      <c r="AD494" s="101">
        <v>1.9260233333333332</v>
      </c>
      <c r="AE494" s="101">
        <v>1.2330566666666669</v>
      </c>
      <c r="AF494" s="102">
        <v>96.690216666666643</v>
      </c>
      <c r="AG494" s="103">
        <v>2.3734633333333335</v>
      </c>
      <c r="AH494" s="101">
        <v>3.184556666666666</v>
      </c>
      <c r="AI494" s="101">
        <v>2.0301466666666661</v>
      </c>
      <c r="AJ494" s="100">
        <v>3028.6333333333332</v>
      </c>
      <c r="AK494" s="104">
        <v>27.956226045912967</v>
      </c>
      <c r="AL494" s="104">
        <v>5.181089620503819</v>
      </c>
      <c r="AM494" s="104">
        <v>4.7946330148528884E-3</v>
      </c>
      <c r="AN494" s="104">
        <v>3.2483417520222657E-2</v>
      </c>
      <c r="AO494" s="104">
        <v>7.2793204179459085E-3</v>
      </c>
      <c r="AP494" s="104">
        <v>3.4708970651377263E-2</v>
      </c>
      <c r="AQ494" s="104">
        <v>2.1120809861284551</v>
      </c>
      <c r="AR494" s="104">
        <v>0.10403414558824368</v>
      </c>
      <c r="AS494" s="104">
        <v>1.7643790169011568E-18</v>
      </c>
      <c r="AT494" s="104">
        <v>0.47209970045550836</v>
      </c>
      <c r="AU494" s="104">
        <v>0.10141991008140117</v>
      </c>
      <c r="AV494" s="104">
        <v>4.7556632905761355E-3</v>
      </c>
      <c r="AW494" s="104">
        <v>2.1363331997209366E-3</v>
      </c>
      <c r="AX494" s="104">
        <v>1.8710500156114383E-2</v>
      </c>
      <c r="AY494" s="104">
        <v>2.0033067204229996E-2</v>
      </c>
      <c r="AZ494" s="104">
        <v>2.2959759901023248E-3</v>
      </c>
      <c r="BA494" s="104">
        <v>5.011760880811943E-3</v>
      </c>
      <c r="BB494" s="104">
        <v>0.92785749995884859</v>
      </c>
      <c r="BC494" s="24">
        <v>60</v>
      </c>
      <c r="BD494" s="29">
        <v>45</v>
      </c>
      <c r="BE494" s="30">
        <f t="shared" si="134"/>
        <v>1.0019280081747548</v>
      </c>
      <c r="BF494" s="30">
        <v>0.91874234381380149</v>
      </c>
      <c r="BG494" s="30">
        <f t="shared" si="135"/>
        <v>1.0873966943609761</v>
      </c>
      <c r="BH494" s="31">
        <f t="shared" si="136"/>
        <v>20.979785140284246</v>
      </c>
      <c r="BI494" s="32">
        <f t="shared" si="137"/>
        <v>804.6735538271223</v>
      </c>
      <c r="BJ494" s="33">
        <f t="shared" si="138"/>
        <v>0.57634527725375551</v>
      </c>
      <c r="BK494" s="33">
        <f t="shared" si="139"/>
        <v>0.57745647565978209</v>
      </c>
      <c r="BL494" s="15"/>
    </row>
    <row r="495" spans="1:64" x14ac:dyDescent="0.3">
      <c r="A495" s="34" t="s">
        <v>26</v>
      </c>
      <c r="B495" s="93">
        <v>40633</v>
      </c>
      <c r="C495" s="15">
        <v>55920</v>
      </c>
      <c r="D495" s="94">
        <v>0.04</v>
      </c>
      <c r="E495" s="95">
        <v>0.04</v>
      </c>
      <c r="F495" s="96">
        <v>20</v>
      </c>
      <c r="G495" s="97">
        <v>21</v>
      </c>
      <c r="H495" s="97">
        <v>446</v>
      </c>
      <c r="I495" s="97">
        <v>59</v>
      </c>
      <c r="J495" s="97">
        <v>760</v>
      </c>
      <c r="K495" s="97">
        <v>21</v>
      </c>
      <c r="L495" s="97">
        <v>450</v>
      </c>
      <c r="M495" s="97">
        <v>59</v>
      </c>
      <c r="N495" s="97">
        <v>765</v>
      </c>
      <c r="O495" s="98">
        <f t="shared" si="132"/>
        <v>21</v>
      </c>
      <c r="P495" s="98">
        <f t="shared" si="133"/>
        <v>765</v>
      </c>
      <c r="Q495" s="99" t="s">
        <v>22</v>
      </c>
      <c r="R495" s="98">
        <v>8</v>
      </c>
      <c r="S495" s="100">
        <v>21280.333333333332</v>
      </c>
      <c r="T495" s="101">
        <v>828.8119999999999</v>
      </c>
      <c r="U495" s="101">
        <v>20.081666666666663</v>
      </c>
      <c r="V495" s="101">
        <v>13.234</v>
      </c>
      <c r="W495" s="101">
        <v>8.6646666666666601</v>
      </c>
      <c r="X495" s="101">
        <v>4.5693333333333328</v>
      </c>
      <c r="Y495" s="101">
        <v>222.66699999999994</v>
      </c>
      <c r="Z495" s="101">
        <v>11.172000000000002</v>
      </c>
      <c r="AA495" s="101">
        <v>1.0490000000000005E-2</v>
      </c>
      <c r="AB495" s="101">
        <v>75.630759999999981</v>
      </c>
      <c r="AC495" s="101">
        <v>12.002519999999997</v>
      </c>
      <c r="AD495" s="101">
        <v>2.0456466666666668</v>
      </c>
      <c r="AE495" s="101">
        <v>1.339333333333333</v>
      </c>
      <c r="AF495" s="102">
        <v>97.023046666666687</v>
      </c>
      <c r="AG495" s="103">
        <v>2.376596666666666</v>
      </c>
      <c r="AH495" s="101">
        <v>3.0392600000000001</v>
      </c>
      <c r="AI495" s="101">
        <v>2.1562233333333336</v>
      </c>
      <c r="AJ495" s="100">
        <v>3051</v>
      </c>
      <c r="AK495" s="104">
        <v>102.64445945811855</v>
      </c>
      <c r="AL495" s="104">
        <v>5.1651794374277431</v>
      </c>
      <c r="AM495" s="104">
        <v>1.3666806839763828E-2</v>
      </c>
      <c r="AN495" s="104">
        <v>3.9792565585320773E-2</v>
      </c>
      <c r="AO495" s="104">
        <v>3.3294229937429524E-2</v>
      </c>
      <c r="AP495" s="104">
        <v>1.6386144974533733E-2</v>
      </c>
      <c r="AQ495" s="104">
        <v>1.9659693581675235</v>
      </c>
      <c r="AR495" s="104">
        <v>0.10545141061171234</v>
      </c>
      <c r="AS495" s="104">
        <v>6.6176357899385961E-5</v>
      </c>
      <c r="AT495" s="104">
        <v>0.23990003751562852</v>
      </c>
      <c r="AU495" s="104">
        <v>0.14384534655025547</v>
      </c>
      <c r="AV495" s="104">
        <v>5.4262283423192259E-3</v>
      </c>
      <c r="AW495" s="104">
        <v>3.6734211558853308E-3</v>
      </c>
      <c r="AX495" s="104">
        <v>1.6368193153993685E-2</v>
      </c>
      <c r="AY495" s="104">
        <v>2.7153224020595463E-2</v>
      </c>
      <c r="AZ495" s="104">
        <v>9.7957626307113698E-3</v>
      </c>
      <c r="BA495" s="104">
        <v>5.7209646722916644E-3</v>
      </c>
      <c r="BB495" s="104">
        <v>0.58722021951470349</v>
      </c>
      <c r="BC495" s="24">
        <v>64</v>
      </c>
      <c r="BD495" s="29">
        <v>45</v>
      </c>
      <c r="BE495" s="30">
        <f t="shared" si="134"/>
        <v>1.0096400408737736</v>
      </c>
      <c r="BF495" s="30">
        <v>0.91874234381380149</v>
      </c>
      <c r="BG495" s="30">
        <f t="shared" si="135"/>
        <v>1.0832357488983446</v>
      </c>
      <c r="BH495" s="31">
        <f t="shared" si="136"/>
        <v>20.899505567761036</v>
      </c>
      <c r="BI495" s="32">
        <f t="shared" si="137"/>
        <v>828.67534790723369</v>
      </c>
      <c r="BJ495" s="33">
        <f t="shared" si="138"/>
        <v>0.57577306031951014</v>
      </c>
      <c r="BK495" s="33">
        <f t="shared" si="139"/>
        <v>0.58132353615500787</v>
      </c>
      <c r="BL495" s="15"/>
    </row>
    <row r="496" spans="1:64" x14ac:dyDescent="0.3">
      <c r="A496" s="34" t="s">
        <v>26</v>
      </c>
      <c r="B496" s="93">
        <v>40633</v>
      </c>
      <c r="C496" s="15"/>
      <c r="D496" s="94">
        <v>0.04</v>
      </c>
      <c r="E496" s="95">
        <v>0.04</v>
      </c>
      <c r="F496" s="96">
        <v>20</v>
      </c>
      <c r="G496" s="97">
        <v>21</v>
      </c>
      <c r="H496" s="97">
        <v>446</v>
      </c>
      <c r="I496" s="97">
        <v>59</v>
      </c>
      <c r="J496" s="97">
        <v>760</v>
      </c>
      <c r="K496" s="97">
        <v>21</v>
      </c>
      <c r="L496" s="97">
        <v>450</v>
      </c>
      <c r="M496" s="97">
        <v>59</v>
      </c>
      <c r="N496" s="97">
        <v>765</v>
      </c>
      <c r="O496" s="98">
        <f t="shared" si="132"/>
        <v>21</v>
      </c>
      <c r="P496" s="98">
        <f t="shared" si="133"/>
        <v>765</v>
      </c>
      <c r="Q496" s="99" t="s">
        <v>17</v>
      </c>
      <c r="R496" s="98">
        <v>8</v>
      </c>
      <c r="S496" s="100">
        <v>21519.666666666668</v>
      </c>
      <c r="T496" s="101">
        <v>904.61799999999994</v>
      </c>
      <c r="U496" s="101">
        <v>20.033666666666662</v>
      </c>
      <c r="V496" s="101">
        <v>12.894666666666664</v>
      </c>
      <c r="W496" s="101">
        <v>8.6690000000000005</v>
      </c>
      <c r="X496" s="101">
        <v>4.2256666666666671</v>
      </c>
      <c r="Y496" s="101">
        <v>234.87866666666665</v>
      </c>
      <c r="Z496" s="101">
        <v>11.439666666666666</v>
      </c>
      <c r="AA496" s="101">
        <v>1.064666666666666E-2</v>
      </c>
      <c r="AB496" s="101">
        <v>81.340540000000047</v>
      </c>
      <c r="AC496" s="101">
        <v>12.478053333333333</v>
      </c>
      <c r="AD496" s="101">
        <v>1.9645000000000001</v>
      </c>
      <c r="AE496" s="101">
        <v>1.3207500000000003</v>
      </c>
      <c r="AF496" s="102">
        <v>96.841346666666652</v>
      </c>
      <c r="AG496" s="103">
        <v>2.3983733333333337</v>
      </c>
      <c r="AH496" s="101">
        <v>3.0664966666666666</v>
      </c>
      <c r="AI496" s="101">
        <v>2.0706966666666671</v>
      </c>
      <c r="AJ496" s="100">
        <v>3040.0666666666666</v>
      </c>
      <c r="AK496" s="104">
        <v>125.22871030652495</v>
      </c>
      <c r="AL496" s="104">
        <v>1.3728033238426487</v>
      </c>
      <c r="AM496" s="104">
        <v>2.235810943419031E-2</v>
      </c>
      <c r="AN496" s="104">
        <v>5.7339481092472826E-2</v>
      </c>
      <c r="AO496" s="104">
        <v>1.9537761845488302E-2</v>
      </c>
      <c r="AP496" s="104">
        <v>4.1827505661765817E-2</v>
      </c>
      <c r="AQ496" s="104">
        <v>3.4175699506849049</v>
      </c>
      <c r="AR496" s="104">
        <v>0.11232598291030702</v>
      </c>
      <c r="AS496" s="104">
        <v>6.2881022482985278E-5</v>
      </c>
      <c r="AT496" s="104">
        <v>0.56214566438894065</v>
      </c>
      <c r="AU496" s="104">
        <v>0.17059788318469915</v>
      </c>
      <c r="AV496" s="104">
        <v>8.1992430264565541E-3</v>
      </c>
      <c r="AW496" s="104">
        <v>7.1915060050513476E-3</v>
      </c>
      <c r="AX496" s="104">
        <v>2.1491132627415494E-2</v>
      </c>
      <c r="AY496" s="104">
        <v>2.1382331303064751E-2</v>
      </c>
      <c r="AZ496" s="104">
        <v>1.1121879130897723E-2</v>
      </c>
      <c r="BA496" s="104">
        <v>8.6388650010141271E-3</v>
      </c>
      <c r="BB496" s="104">
        <v>0.82768198679466753</v>
      </c>
      <c r="BC496" s="24">
        <v>65</v>
      </c>
      <c r="BD496" s="29">
        <v>46</v>
      </c>
      <c r="BE496" s="30">
        <f t="shared" si="134"/>
        <v>1.0115680490485282</v>
      </c>
      <c r="BF496" s="30">
        <v>0.91874234381380149</v>
      </c>
      <c r="BG496" s="30">
        <f t="shared" si="135"/>
        <v>1.0822029545777705</v>
      </c>
      <c r="BH496" s="31">
        <f t="shared" si="136"/>
        <v>20.879579258391036</v>
      </c>
      <c r="BI496" s="32">
        <f t="shared" si="137"/>
        <v>827.8852602519944</v>
      </c>
      <c r="BJ496" s="33">
        <f t="shared" si="138"/>
        <v>0.57563094874973242</v>
      </c>
      <c r="BK496" s="33">
        <f t="shared" si="139"/>
        <v>0.58228987579872016</v>
      </c>
      <c r="BL496" s="15"/>
    </row>
    <row r="497" spans="1:64" x14ac:dyDescent="0.3">
      <c r="A497" s="34" t="s">
        <v>26</v>
      </c>
      <c r="B497" s="93">
        <v>40633</v>
      </c>
      <c r="C497" s="15">
        <v>48180</v>
      </c>
      <c r="D497" s="94">
        <v>7.0000000000000007E-2</v>
      </c>
      <c r="E497" s="95">
        <v>7.0000000000000007E-2</v>
      </c>
      <c r="F497" s="96">
        <v>25</v>
      </c>
      <c r="G497" s="97">
        <v>25</v>
      </c>
      <c r="H497" s="97">
        <v>450</v>
      </c>
      <c r="I497" s="97">
        <v>62</v>
      </c>
      <c r="J497" s="97">
        <v>885</v>
      </c>
      <c r="K497" s="97">
        <v>25</v>
      </c>
      <c r="L497" s="97">
        <v>452</v>
      </c>
      <c r="M497" s="97">
        <v>62</v>
      </c>
      <c r="N497" s="97">
        <v>860</v>
      </c>
      <c r="O497" s="98">
        <f t="shared" si="132"/>
        <v>25</v>
      </c>
      <c r="P497" s="98">
        <f t="shared" si="133"/>
        <v>860</v>
      </c>
      <c r="Q497" s="99" t="s">
        <v>17</v>
      </c>
      <c r="R497" s="98">
        <v>8</v>
      </c>
      <c r="S497" s="100">
        <v>20525.2</v>
      </c>
      <c r="T497" s="101">
        <v>690.55600000000015</v>
      </c>
      <c r="U497" s="101">
        <v>20.265333333333334</v>
      </c>
      <c r="V497" s="101">
        <v>14.264000000000003</v>
      </c>
      <c r="W497" s="101">
        <v>9.7796666666666656</v>
      </c>
      <c r="X497" s="101">
        <v>4.4843333333333337</v>
      </c>
      <c r="Y497" s="101">
        <v>210.17533333333338</v>
      </c>
      <c r="Z497" s="101"/>
      <c r="AA497" s="101">
        <v>1.0066666666666666E-2</v>
      </c>
      <c r="AB497" s="101">
        <v>65.721169999999987</v>
      </c>
      <c r="AC497" s="101">
        <v>11.805913333333335</v>
      </c>
      <c r="AD497" s="101">
        <v>2.2976166666666669</v>
      </c>
      <c r="AE497" s="101">
        <v>1.5753033333333337</v>
      </c>
      <c r="AF497" s="102">
        <v>97.275503333333333</v>
      </c>
      <c r="AG497" s="103"/>
      <c r="AH497" s="101">
        <v>2.95966</v>
      </c>
      <c r="AI497" s="101">
        <v>2.4218299999999999</v>
      </c>
      <c r="AJ497" s="100">
        <v>3069.2</v>
      </c>
      <c r="AK497" s="104">
        <v>96.258774790206118</v>
      </c>
      <c r="AL497" s="104">
        <v>1.6505163245482268</v>
      </c>
      <c r="AM497" s="104">
        <v>1.9953970019528398E-2</v>
      </c>
      <c r="AN497" s="104">
        <v>4.7821507208829564E-2</v>
      </c>
      <c r="AO497" s="104">
        <v>2.1890532252525467E-2</v>
      </c>
      <c r="AP497" s="104">
        <v>4.4927783688119172E-2</v>
      </c>
      <c r="AQ497" s="104">
        <v>2.1326666702559445</v>
      </c>
      <c r="AR497" s="104">
        <v>9.7785244403410618E-2</v>
      </c>
      <c r="AS497" s="104">
        <v>4.7946330148538131E-5</v>
      </c>
      <c r="AT497" s="104">
        <v>0.19767269036779309</v>
      </c>
      <c r="AU497" s="104">
        <v>0.15399856858556604</v>
      </c>
      <c r="AV497" s="104">
        <v>3.8117860175615964E-3</v>
      </c>
      <c r="AW497" s="104">
        <v>7.3898571370322628E-3</v>
      </c>
      <c r="AX497" s="104">
        <v>1.8121933430636058E-2</v>
      </c>
      <c r="AY497" s="104">
        <v>2.0942547573076568E-2</v>
      </c>
      <c r="AZ497" s="104">
        <v>8.9658970741821262E-3</v>
      </c>
      <c r="BA497" s="104">
        <v>4.0239070051638712E-3</v>
      </c>
      <c r="BB497" s="104">
        <v>0.55086139441974791</v>
      </c>
      <c r="BC497" s="24">
        <v>49</v>
      </c>
      <c r="BD497" s="29">
        <v>45</v>
      </c>
      <c r="BE497" s="30">
        <f t="shared" si="134"/>
        <v>0.98071991825245353</v>
      </c>
      <c r="BF497" s="30">
        <v>0.91874234381380149</v>
      </c>
      <c r="BG497" s="30">
        <f t="shared" si="135"/>
        <v>1.0990912972903086</v>
      </c>
      <c r="BH497" s="31">
        <f t="shared" si="136"/>
        <v>25.244542863446245</v>
      </c>
      <c r="BI497" s="32">
        <f t="shared" si="137"/>
        <v>945.21851566966541</v>
      </c>
      <c r="BJ497" s="33">
        <f t="shared" si="138"/>
        <v>0.60602643178171955</v>
      </c>
      <c r="BK497" s="33">
        <f t="shared" si="139"/>
        <v>0.59434219263579413</v>
      </c>
      <c r="BL497" s="15"/>
    </row>
    <row r="498" spans="1:64" x14ac:dyDescent="0.3">
      <c r="A498" s="34" t="s">
        <v>26</v>
      </c>
      <c r="B498" s="93">
        <v>40633</v>
      </c>
      <c r="C498" s="15"/>
      <c r="D498" s="94">
        <v>7.0000000000000007E-2</v>
      </c>
      <c r="E498" s="95">
        <v>7.0000000000000007E-2</v>
      </c>
      <c r="F498" s="96">
        <v>25</v>
      </c>
      <c r="G498" s="97">
        <v>25</v>
      </c>
      <c r="H498" s="97">
        <v>450</v>
      </c>
      <c r="I498" s="97">
        <v>62</v>
      </c>
      <c r="J498" s="97">
        <v>885</v>
      </c>
      <c r="K498" s="97">
        <v>25</v>
      </c>
      <c r="L498" s="97">
        <v>452</v>
      </c>
      <c r="M498" s="97">
        <v>62</v>
      </c>
      <c r="N498" s="97">
        <v>860</v>
      </c>
      <c r="O498" s="98">
        <f t="shared" si="132"/>
        <v>25</v>
      </c>
      <c r="P498" s="98">
        <f t="shared" si="133"/>
        <v>860</v>
      </c>
      <c r="Q498" s="99" t="s">
        <v>22</v>
      </c>
      <c r="R498" s="98">
        <v>8</v>
      </c>
      <c r="S498" s="100">
        <v>20712.866666666665</v>
      </c>
      <c r="T498" s="101">
        <v>648.57200000000012</v>
      </c>
      <c r="U498" s="101">
        <v>20.240333333333339</v>
      </c>
      <c r="V498" s="101">
        <v>15.000666666666664</v>
      </c>
      <c r="W498" s="101">
        <v>10.395333333333333</v>
      </c>
      <c r="X498" s="101">
        <v>4.6053333333333333</v>
      </c>
      <c r="Y498" s="101">
        <v>185.14500000000004</v>
      </c>
      <c r="Z498" s="101"/>
      <c r="AA498" s="101">
        <v>1.0116666666666664E-2</v>
      </c>
      <c r="AB498" s="101">
        <v>61.376499999999993</v>
      </c>
      <c r="AC498" s="101">
        <v>10.34251666666667</v>
      </c>
      <c r="AD498" s="101">
        <v>2.4030300000000002</v>
      </c>
      <c r="AE498" s="101">
        <v>1.6652766666666665</v>
      </c>
      <c r="AF498" s="102">
        <v>97.523896666666644</v>
      </c>
      <c r="AG498" s="103"/>
      <c r="AH498" s="101">
        <v>2.9754666666666667</v>
      </c>
      <c r="AI498" s="101">
        <v>2.532926666666667</v>
      </c>
      <c r="AJ498" s="100">
        <v>3079.8</v>
      </c>
      <c r="AK498" s="104">
        <v>47.019976190307446</v>
      </c>
      <c r="AL498" s="104">
        <v>0.96578144160057788</v>
      </c>
      <c r="AM498" s="104">
        <v>8.8991798666423535E-3</v>
      </c>
      <c r="AN498" s="104">
        <v>2.3479019737120084E-2</v>
      </c>
      <c r="AO498" s="104">
        <v>1.5916448515084499E-2</v>
      </c>
      <c r="AP498" s="104">
        <v>3.3397639120910497E-2</v>
      </c>
      <c r="AQ498" s="104">
        <v>1.0800183587127643</v>
      </c>
      <c r="AR498" s="104">
        <v>8.0512724774253794E-2</v>
      </c>
      <c r="AS498" s="104">
        <v>3.7904902178945599E-5</v>
      </c>
      <c r="AT498" s="104">
        <v>0.13288214638387799</v>
      </c>
      <c r="AU498" s="104">
        <v>7.0848619986722428E-2</v>
      </c>
      <c r="AV498" s="104">
        <v>3.0902683735704569E-3</v>
      </c>
      <c r="AW498" s="104">
        <v>5.359277057095737E-3</v>
      </c>
      <c r="AX498" s="104">
        <v>8.7278580274380846E-3</v>
      </c>
      <c r="AY498" s="104">
        <v>1.765544720736225E-2</v>
      </c>
      <c r="AZ498" s="104">
        <v>4.3405333641221514E-3</v>
      </c>
      <c r="BA498" s="104">
        <v>3.2487592680297433E-3</v>
      </c>
      <c r="BB498" s="104">
        <v>0.40683810217248617</v>
      </c>
      <c r="BC498" s="24">
        <v>49</v>
      </c>
      <c r="BD498" s="29">
        <v>45</v>
      </c>
      <c r="BE498" s="30">
        <f t="shared" si="134"/>
        <v>0.98071991825245353</v>
      </c>
      <c r="BF498" s="30">
        <v>0.91874234381380149</v>
      </c>
      <c r="BG498" s="30">
        <f t="shared" si="135"/>
        <v>1.0990912972903086</v>
      </c>
      <c r="BH498" s="31">
        <f t="shared" si="136"/>
        <v>25.244542863446245</v>
      </c>
      <c r="BI498" s="32">
        <f t="shared" si="137"/>
        <v>945.21851566966541</v>
      </c>
      <c r="BJ498" s="33">
        <f t="shared" si="138"/>
        <v>0.60602643178171955</v>
      </c>
      <c r="BK498" s="33">
        <f t="shared" si="139"/>
        <v>0.59434219263579413</v>
      </c>
      <c r="BL498" s="15"/>
    </row>
    <row r="499" spans="1:64" x14ac:dyDescent="0.3">
      <c r="A499" s="34" t="s">
        <v>26</v>
      </c>
      <c r="B499" s="93">
        <v>40633</v>
      </c>
      <c r="C499" s="15"/>
      <c r="D499" s="94">
        <v>7.0000000000000007E-2</v>
      </c>
      <c r="E499" s="95">
        <v>7.0000000000000007E-2</v>
      </c>
      <c r="F499" s="96">
        <v>25</v>
      </c>
      <c r="G499" s="97">
        <v>25</v>
      </c>
      <c r="H499" s="97">
        <v>441</v>
      </c>
      <c r="I499" s="97">
        <v>62</v>
      </c>
      <c r="J499" s="97">
        <v>887</v>
      </c>
      <c r="K499" s="97">
        <v>25</v>
      </c>
      <c r="L499" s="97">
        <v>446</v>
      </c>
      <c r="M499" s="97">
        <v>62</v>
      </c>
      <c r="N499" s="97">
        <v>863</v>
      </c>
      <c r="O499" s="98">
        <f t="shared" si="132"/>
        <v>25</v>
      </c>
      <c r="P499" s="98">
        <f t="shared" si="133"/>
        <v>863</v>
      </c>
      <c r="Q499" s="99" t="s">
        <v>17</v>
      </c>
      <c r="R499" s="98">
        <v>8</v>
      </c>
      <c r="S499" s="100">
        <v>20850.3</v>
      </c>
      <c r="T499" s="101">
        <v>682.43000000000006</v>
      </c>
      <c r="U499" s="101">
        <v>20.227666666666675</v>
      </c>
      <c r="V499" s="101">
        <v>14.726666666666667</v>
      </c>
      <c r="W499" s="101">
        <v>10.359000000000004</v>
      </c>
      <c r="X499" s="101">
        <v>4.3676666666666657</v>
      </c>
      <c r="Y499" s="101">
        <v>197.16666666666657</v>
      </c>
      <c r="Z499" s="101"/>
      <c r="AA499" s="101">
        <v>1.0206666666666661E-2</v>
      </c>
      <c r="AB499" s="101">
        <v>64.02658000000001</v>
      </c>
      <c r="AC499" s="101">
        <v>10.921240000000001</v>
      </c>
      <c r="AD499" s="101">
        <v>2.3392433333333336</v>
      </c>
      <c r="AE499" s="101">
        <v>1.6454599999999999</v>
      </c>
      <c r="AF499" s="102">
        <v>97.403763333333345</v>
      </c>
      <c r="AG499" s="103"/>
      <c r="AH499" s="101">
        <v>2.9897333333333331</v>
      </c>
      <c r="AI499" s="101">
        <v>2.4656866666666661</v>
      </c>
      <c r="AJ499" s="100">
        <v>3073.5</v>
      </c>
      <c r="AK499" s="104">
        <v>49.623513614232998</v>
      </c>
      <c r="AL499" s="104">
        <v>2.6173361029404889</v>
      </c>
      <c r="AM499" s="104">
        <v>6.2606231557930762E-3</v>
      </c>
      <c r="AN499" s="104">
        <v>1.6259391627362646E-2</v>
      </c>
      <c r="AO499" s="104">
        <v>1.4467561813504805E-2</v>
      </c>
      <c r="AP499" s="104">
        <v>2.5282314021838496E-2</v>
      </c>
      <c r="AQ499" s="104">
        <v>2.3366706839237348</v>
      </c>
      <c r="AR499" s="104">
        <v>7.7224854554214128E-2</v>
      </c>
      <c r="AS499" s="104">
        <v>2.5370813170246084E-5</v>
      </c>
      <c r="AT499" s="104">
        <v>0.28479580633955925</v>
      </c>
      <c r="AU499" s="104">
        <v>0.13904659997824786</v>
      </c>
      <c r="AV499" s="104">
        <v>5.1046755669364287E-3</v>
      </c>
      <c r="AW499" s="104">
        <v>4.3010503929573731E-3</v>
      </c>
      <c r="AX499" s="104">
        <v>1.6010050363560232E-2</v>
      </c>
      <c r="AY499" s="104">
        <v>1.7834162296771511E-2</v>
      </c>
      <c r="AZ499" s="104">
        <v>4.5825255296489892E-3</v>
      </c>
      <c r="BA499" s="104">
        <v>5.3827779863723302E-3</v>
      </c>
      <c r="BB499" s="104">
        <v>0.682288239221013</v>
      </c>
      <c r="BC499" s="24">
        <v>52</v>
      </c>
      <c r="BD499" s="29">
        <v>45</v>
      </c>
      <c r="BE499" s="30">
        <f t="shared" si="134"/>
        <v>0.98650394277671749</v>
      </c>
      <c r="BF499" s="30">
        <v>0.91874234381380149</v>
      </c>
      <c r="BG499" s="30">
        <f t="shared" si="135"/>
        <v>1.0958644897593135</v>
      </c>
      <c r="BH499" s="31">
        <f t="shared" si="136"/>
        <v>25.170427745594683</v>
      </c>
      <c r="BI499" s="32">
        <f t="shared" si="137"/>
        <v>945.73105466228753</v>
      </c>
      <c r="BJ499" s="33">
        <f t="shared" si="138"/>
        <v>0.60552210704036591</v>
      </c>
      <c r="BK499" s="33">
        <f t="shared" si="139"/>
        <v>0.59734994603378655</v>
      </c>
      <c r="BL499" s="15"/>
    </row>
    <row r="500" spans="1:64" x14ac:dyDescent="0.3">
      <c r="A500" s="34" t="s">
        <v>26</v>
      </c>
      <c r="B500" s="93">
        <v>40633</v>
      </c>
      <c r="C500" s="15">
        <v>51660</v>
      </c>
      <c r="D500" s="94">
        <v>7.0000000000000007E-2</v>
      </c>
      <c r="E500" s="95">
        <v>7.0000000000000007E-2</v>
      </c>
      <c r="F500" s="96">
        <v>25</v>
      </c>
      <c r="G500" s="97">
        <v>25</v>
      </c>
      <c r="H500" s="97">
        <v>458</v>
      </c>
      <c r="I500" s="97">
        <v>62</v>
      </c>
      <c r="J500" s="97">
        <v>810</v>
      </c>
      <c r="K500" s="97">
        <v>25</v>
      </c>
      <c r="L500" s="97">
        <v>457</v>
      </c>
      <c r="M500" s="97">
        <v>62</v>
      </c>
      <c r="N500" s="97">
        <v>820</v>
      </c>
      <c r="O500" s="98">
        <f t="shared" si="132"/>
        <v>25</v>
      </c>
      <c r="P500" s="98">
        <f t="shared" si="133"/>
        <v>820</v>
      </c>
      <c r="Q500" s="99" t="s">
        <v>17</v>
      </c>
      <c r="R500" s="98">
        <v>6</v>
      </c>
      <c r="S500" s="100">
        <v>21930.133333333335</v>
      </c>
      <c r="T500" s="101">
        <v>590.64466666666658</v>
      </c>
      <c r="U500" s="101">
        <v>19.988000000000007</v>
      </c>
      <c r="V500" s="101">
        <v>16.182333333333336</v>
      </c>
      <c r="W500" s="101">
        <v>7.6873333333333314</v>
      </c>
      <c r="X500" s="101">
        <v>8.495000000000001</v>
      </c>
      <c r="Y500" s="101">
        <v>117.04033333333335</v>
      </c>
      <c r="Z500" s="101">
        <v>11.240333333333332</v>
      </c>
      <c r="AA500" s="101">
        <v>1.0606666666666665E-2</v>
      </c>
      <c r="AB500" s="101">
        <v>53.167153333333324</v>
      </c>
      <c r="AC500" s="101">
        <v>6.2261933333333328</v>
      </c>
      <c r="AD500" s="101">
        <v>2.4686700000000004</v>
      </c>
      <c r="AE500" s="101">
        <v>1.172736666666667</v>
      </c>
      <c r="AF500" s="102">
        <v>98.128380000000007</v>
      </c>
      <c r="AG500" s="103">
        <v>2.3601133333333326</v>
      </c>
      <c r="AH500" s="101">
        <v>3.0874600000000001</v>
      </c>
      <c r="AI500" s="101">
        <v>2.6021266666666674</v>
      </c>
      <c r="AJ500" s="100">
        <v>3101.6666666666665</v>
      </c>
      <c r="AK500" s="104">
        <v>24.979623880533932</v>
      </c>
      <c r="AL500" s="104">
        <v>1.096649233102688</v>
      </c>
      <c r="AM500" s="104">
        <v>8.4690104457978092E-3</v>
      </c>
      <c r="AN500" s="104">
        <v>3.2021903423291094E-2</v>
      </c>
      <c r="AO500" s="104">
        <v>5.5828143522737718E-2</v>
      </c>
      <c r="AP500" s="104">
        <v>6.1741954662265446E-2</v>
      </c>
      <c r="AQ500" s="104">
        <v>0.63857861197674815</v>
      </c>
      <c r="AR500" s="104">
        <v>0.11155587229586228</v>
      </c>
      <c r="AS500" s="104">
        <v>2.5370813170246077E-5</v>
      </c>
      <c r="AT500" s="104">
        <v>0.1366952127742678</v>
      </c>
      <c r="AU500" s="104">
        <v>3.7168775673372324E-2</v>
      </c>
      <c r="AV500" s="104">
        <v>6.6541742149389925E-3</v>
      </c>
      <c r="AW500" s="104">
        <v>9.408267946180467E-3</v>
      </c>
      <c r="AX500" s="104">
        <v>5.4766841213935704E-3</v>
      </c>
      <c r="AY500" s="104">
        <v>2.3682537336878504E-2</v>
      </c>
      <c r="AZ500" s="104">
        <v>2.2318385802462632E-3</v>
      </c>
      <c r="BA500" s="104">
        <v>7.0244368203919542E-3</v>
      </c>
      <c r="BB500" s="104">
        <v>0.47946330148538396</v>
      </c>
      <c r="BC500" s="24">
        <v>57</v>
      </c>
      <c r="BD500" s="29">
        <v>46</v>
      </c>
      <c r="BE500" s="30">
        <f t="shared" si="134"/>
        <v>0.99614398365049095</v>
      </c>
      <c r="BF500" s="30">
        <v>0.91874234381380149</v>
      </c>
      <c r="BG500" s="30">
        <f t="shared" si="135"/>
        <v>1.0905490627727219</v>
      </c>
      <c r="BH500" s="31">
        <f t="shared" si="136"/>
        <v>25.048340049393879</v>
      </c>
      <c r="BI500" s="32">
        <f t="shared" si="137"/>
        <v>894.25023147363197</v>
      </c>
      <c r="BJ500" s="33">
        <f t="shared" si="138"/>
        <v>0.6046905003823555</v>
      </c>
      <c r="BK500" s="33">
        <f t="shared" si="139"/>
        <v>0.60235880392648833</v>
      </c>
      <c r="BL500" s="15"/>
    </row>
    <row r="501" spans="1:64" x14ac:dyDescent="0.3">
      <c r="A501" s="34" t="s">
        <v>26</v>
      </c>
      <c r="B501" s="93">
        <v>40633</v>
      </c>
      <c r="C501" s="15"/>
      <c r="D501" s="94">
        <v>7.0000000000000007E-2</v>
      </c>
      <c r="E501" s="95">
        <v>7.0000000000000007E-2</v>
      </c>
      <c r="F501" s="96">
        <v>25</v>
      </c>
      <c r="G501" s="97">
        <v>25</v>
      </c>
      <c r="H501" s="97">
        <v>458</v>
      </c>
      <c r="I501" s="97">
        <v>62</v>
      </c>
      <c r="J501" s="97">
        <v>810</v>
      </c>
      <c r="K501" s="97">
        <v>25</v>
      </c>
      <c r="L501" s="97">
        <v>457</v>
      </c>
      <c r="M501" s="97">
        <v>62</v>
      </c>
      <c r="N501" s="97">
        <v>820</v>
      </c>
      <c r="O501" s="98">
        <f t="shared" si="132"/>
        <v>25</v>
      </c>
      <c r="P501" s="98">
        <f t="shared" si="133"/>
        <v>820</v>
      </c>
      <c r="Q501" s="99" t="s">
        <v>17</v>
      </c>
      <c r="R501" s="98">
        <v>6</v>
      </c>
      <c r="S501" s="100">
        <v>22475.433333333334</v>
      </c>
      <c r="T501" s="101">
        <v>599.6973333333334</v>
      </c>
      <c r="U501" s="101">
        <v>19.94733333333334</v>
      </c>
      <c r="V501" s="101">
        <v>16.823999999999991</v>
      </c>
      <c r="W501" s="101">
        <v>8.4290000000000003</v>
      </c>
      <c r="X501" s="101">
        <v>8.3950000000000014</v>
      </c>
      <c r="Y501" s="101">
        <v>134.42500000000001</v>
      </c>
      <c r="Z501" s="101">
        <v>11.444333333333333</v>
      </c>
      <c r="AA501" s="101">
        <v>1.0900000000000002E-2</v>
      </c>
      <c r="AB501" s="101">
        <v>52.632306666666658</v>
      </c>
      <c r="AC501" s="101">
        <v>6.9756733333333321</v>
      </c>
      <c r="AD501" s="101">
        <v>2.5036433333333337</v>
      </c>
      <c r="AE501" s="101">
        <v>1.25434</v>
      </c>
      <c r="AF501" s="102">
        <v>98.065996666666663</v>
      </c>
      <c r="AG501" s="103">
        <v>2.3440433333333326</v>
      </c>
      <c r="AH501" s="101">
        <v>3.1357833333333338</v>
      </c>
      <c r="AI501" s="101">
        <v>2.6389766666666659</v>
      </c>
      <c r="AJ501" s="100">
        <v>3099.2</v>
      </c>
      <c r="AK501" s="104">
        <v>23.567486857660363</v>
      </c>
      <c r="AL501" s="104">
        <v>1.2658020036737814</v>
      </c>
      <c r="AM501" s="104">
        <v>8.2768198679464087E-3</v>
      </c>
      <c r="AN501" s="104">
        <v>1.6525841832592442E-2</v>
      </c>
      <c r="AO501" s="104">
        <v>6.2991515575375426E-2</v>
      </c>
      <c r="AP501" s="104">
        <v>5.0017238407683122E-2</v>
      </c>
      <c r="AQ501" s="104">
        <v>2.1663376850148355</v>
      </c>
      <c r="AR501" s="104">
        <v>9.1300312849610668E-2</v>
      </c>
      <c r="AS501" s="104">
        <v>1.7643790169011568E-18</v>
      </c>
      <c r="AT501" s="104">
        <v>0.1461033878937206</v>
      </c>
      <c r="AU501" s="104">
        <v>0.11238038831641596</v>
      </c>
      <c r="AV501" s="104">
        <v>2.4718669941527702E-3</v>
      </c>
      <c r="AW501" s="104">
        <v>8.8910105705435703E-3</v>
      </c>
      <c r="AX501" s="104">
        <v>1.0837180042076762E-2</v>
      </c>
      <c r="AY501" s="104">
        <v>1.8879119707219894E-2</v>
      </c>
      <c r="AZ501" s="104">
        <v>2.0951641090087313E-3</v>
      </c>
      <c r="BA501" s="104">
        <v>2.6061840691514542E-3</v>
      </c>
      <c r="BB501" s="104">
        <v>0.40683810217248623</v>
      </c>
      <c r="BC501" s="24">
        <v>58</v>
      </c>
      <c r="BD501" s="29">
        <v>45</v>
      </c>
      <c r="BE501" s="30">
        <f t="shared" si="134"/>
        <v>0.99807199182524553</v>
      </c>
      <c r="BF501" s="30">
        <v>0.91874234381380149</v>
      </c>
      <c r="BG501" s="30">
        <f t="shared" si="135"/>
        <v>1.0894952290230753</v>
      </c>
      <c r="BH501" s="31">
        <f t="shared" si="136"/>
        <v>25.024135007165366</v>
      </c>
      <c r="BI501" s="32">
        <f t="shared" si="137"/>
        <v>893.38608779892172</v>
      </c>
      <c r="BJ501" s="33">
        <f t="shared" si="138"/>
        <v>0.60452550095531576</v>
      </c>
      <c r="BK501" s="33">
        <f t="shared" si="139"/>
        <v>0.60335997084762638</v>
      </c>
      <c r="BL501" s="15"/>
    </row>
    <row r="502" spans="1:64" x14ac:dyDescent="0.3">
      <c r="A502" s="34" t="s">
        <v>26</v>
      </c>
      <c r="B502" s="93">
        <v>40633</v>
      </c>
      <c r="C502" s="15"/>
      <c r="D502" s="94">
        <v>7.0000000000000007E-2</v>
      </c>
      <c r="E502" s="95">
        <v>7.0000000000000007E-2</v>
      </c>
      <c r="F502" s="96">
        <v>25</v>
      </c>
      <c r="G502" s="97">
        <v>25</v>
      </c>
      <c r="H502" s="97">
        <v>458</v>
      </c>
      <c r="I502" s="97">
        <v>62</v>
      </c>
      <c r="J502" s="97">
        <v>810</v>
      </c>
      <c r="K502" s="97">
        <v>25</v>
      </c>
      <c r="L502" s="97">
        <v>457</v>
      </c>
      <c r="M502" s="97">
        <v>62</v>
      </c>
      <c r="N502" s="97">
        <v>820</v>
      </c>
      <c r="O502" s="98">
        <f t="shared" si="132"/>
        <v>25</v>
      </c>
      <c r="P502" s="98">
        <f t="shared" si="133"/>
        <v>820</v>
      </c>
      <c r="Q502" s="99" t="s">
        <v>17</v>
      </c>
      <c r="R502" s="98">
        <v>8</v>
      </c>
      <c r="S502" s="100">
        <v>20344.433333333334</v>
      </c>
      <c r="T502" s="101">
        <v>671.04933333333327</v>
      </c>
      <c r="U502" s="101">
        <v>20.280666666666662</v>
      </c>
      <c r="V502" s="101">
        <v>14.477999999999996</v>
      </c>
      <c r="W502" s="101">
        <v>8.5689999999999991</v>
      </c>
      <c r="X502" s="101">
        <v>5.9090000000000016</v>
      </c>
      <c r="Y502" s="101">
        <v>222.12099999999998</v>
      </c>
      <c r="Z502" s="101">
        <v>10.544</v>
      </c>
      <c r="AA502" s="101">
        <v>9.9799999999999993E-3</v>
      </c>
      <c r="AB502" s="101">
        <v>64.438069999999996</v>
      </c>
      <c r="AC502" s="101">
        <v>12.586150000000002</v>
      </c>
      <c r="AD502" s="101">
        <v>2.3525666666666667</v>
      </c>
      <c r="AE502" s="101">
        <v>1.3923966666666663</v>
      </c>
      <c r="AF502" s="102">
        <v>97.227606666666659</v>
      </c>
      <c r="AG502" s="103">
        <v>2.3580366666666666</v>
      </c>
      <c r="AH502" s="101">
        <v>2.94028</v>
      </c>
      <c r="AI502" s="101">
        <v>2.4797366666666671</v>
      </c>
      <c r="AJ502" s="100">
        <v>3069.4333333333334</v>
      </c>
      <c r="AK502" s="104">
        <v>54.528501458125113</v>
      </c>
      <c r="AL502" s="104">
        <v>1.2289578801795669</v>
      </c>
      <c r="AM502" s="104">
        <v>8.2768198679465752E-3</v>
      </c>
      <c r="AN502" s="104">
        <v>4.6043457732885283E-2</v>
      </c>
      <c r="AO502" s="104">
        <v>2.5236809460075116E-2</v>
      </c>
      <c r="AP502" s="104">
        <v>2.2795946403117356E-2</v>
      </c>
      <c r="AQ502" s="104">
        <v>2.5998001912641513</v>
      </c>
      <c r="AR502" s="104">
        <v>9.379361054629648E-2</v>
      </c>
      <c r="AS502" s="104">
        <v>4.0683810217248378E-5</v>
      </c>
      <c r="AT502" s="104">
        <v>0.15909536968489144</v>
      </c>
      <c r="AU502" s="104">
        <v>0.15961201395872837</v>
      </c>
      <c r="AV502" s="104">
        <v>5.3449514260773519E-3</v>
      </c>
      <c r="AW502" s="104">
        <v>3.1751712778491309E-3</v>
      </c>
      <c r="AX502" s="104">
        <v>1.7873867137157943E-2</v>
      </c>
      <c r="AY502" s="104">
        <v>2.2410596067306113E-2</v>
      </c>
      <c r="AZ502" s="104">
        <v>5.0882826857060158E-3</v>
      </c>
      <c r="BA502" s="104">
        <v>5.619331371032623E-3</v>
      </c>
      <c r="BB502" s="104">
        <v>0.62606231557929248</v>
      </c>
      <c r="BC502" s="24">
        <v>60</v>
      </c>
      <c r="BD502" s="29">
        <v>45</v>
      </c>
      <c r="BE502" s="30">
        <f t="shared" si="134"/>
        <v>1.0019280081747548</v>
      </c>
      <c r="BF502" s="30">
        <v>0.91874234381380149</v>
      </c>
      <c r="BG502" s="30">
        <f t="shared" si="135"/>
        <v>1.0873966943609761</v>
      </c>
      <c r="BH502" s="31">
        <f t="shared" si="136"/>
        <v>24.975934690814579</v>
      </c>
      <c r="BI502" s="32">
        <f t="shared" si="137"/>
        <v>891.66528937600037</v>
      </c>
      <c r="BJ502" s="33">
        <f t="shared" si="138"/>
        <v>0.60419680804372355</v>
      </c>
      <c r="BK502" s="33">
        <f t="shared" si="139"/>
        <v>0.60536170442879256</v>
      </c>
      <c r="BL502" s="15"/>
    </row>
    <row r="503" spans="1:64" x14ac:dyDescent="0.3">
      <c r="A503" s="34" t="s">
        <v>26</v>
      </c>
      <c r="B503" s="93">
        <v>40633</v>
      </c>
      <c r="C503" s="15"/>
      <c r="D503" s="94">
        <v>7.0000000000000007E-2</v>
      </c>
      <c r="E503" s="95">
        <v>7.0000000000000007E-2</v>
      </c>
      <c r="F503" s="96">
        <v>25</v>
      </c>
      <c r="G503" s="97">
        <v>25</v>
      </c>
      <c r="H503" s="97">
        <v>463</v>
      </c>
      <c r="I503" s="97">
        <v>61</v>
      </c>
      <c r="J503" s="97">
        <v>835</v>
      </c>
      <c r="K503" s="97">
        <v>25</v>
      </c>
      <c r="L503" s="97">
        <v>469</v>
      </c>
      <c r="M503" s="97">
        <v>63</v>
      </c>
      <c r="N503" s="97">
        <v>825</v>
      </c>
      <c r="O503" s="98">
        <f t="shared" si="132"/>
        <v>25</v>
      </c>
      <c r="P503" s="98">
        <f t="shared" si="133"/>
        <v>825</v>
      </c>
      <c r="Q503" s="99" t="s">
        <v>17</v>
      </c>
      <c r="R503" s="98">
        <v>8</v>
      </c>
      <c r="S503" s="100">
        <v>20445.900000000001</v>
      </c>
      <c r="T503" s="101">
        <v>690.73800000000006</v>
      </c>
      <c r="U503" s="101">
        <v>20.244333333333334</v>
      </c>
      <c r="V503" s="101">
        <v>13.990666666666668</v>
      </c>
      <c r="W503" s="101">
        <v>8.2853333333333339</v>
      </c>
      <c r="X503" s="101">
        <v>5.7053333333333329</v>
      </c>
      <c r="Y503" s="101">
        <v>192.78933333333333</v>
      </c>
      <c r="Z503" s="101">
        <v>10.718333333333337</v>
      </c>
      <c r="AA503" s="101">
        <v>1.0013333333333338E-2</v>
      </c>
      <c r="AB503" s="101">
        <v>66.041640000000015</v>
      </c>
      <c r="AC503" s="101">
        <v>10.878333333333334</v>
      </c>
      <c r="AD503" s="101">
        <v>2.2638699999999998</v>
      </c>
      <c r="AE503" s="101">
        <v>1.3406899999999999</v>
      </c>
      <c r="AF503" s="102">
        <v>97.360719999999986</v>
      </c>
      <c r="AG503" s="103">
        <v>2.3869866666666666</v>
      </c>
      <c r="AH503" s="101">
        <v>2.954263333333333</v>
      </c>
      <c r="AI503" s="101">
        <v>2.3862466666666666</v>
      </c>
      <c r="AJ503" s="100">
        <v>3071.3666666666668</v>
      </c>
      <c r="AK503" s="104">
        <v>60.589830716327349</v>
      </c>
      <c r="AL503" s="104">
        <v>1.115821639381918</v>
      </c>
      <c r="AM503" s="104">
        <v>9.7143098618462046E-3</v>
      </c>
      <c r="AN503" s="104">
        <v>3.741042942663271E-2</v>
      </c>
      <c r="AO503" s="104">
        <v>1.2242755305537785E-2</v>
      </c>
      <c r="AP503" s="104">
        <v>2.9329675843034406E-2</v>
      </c>
      <c r="AQ503" s="104">
        <v>1.6535790510746162</v>
      </c>
      <c r="AR503" s="104">
        <v>0.12188415453352497</v>
      </c>
      <c r="AS503" s="104">
        <v>3.4574590364175844E-5</v>
      </c>
      <c r="AT503" s="104">
        <v>0.13226328914393679</v>
      </c>
      <c r="AU503" s="104">
        <v>9.855399127078672E-2</v>
      </c>
      <c r="AV503" s="104">
        <v>6.1431290465656808E-3</v>
      </c>
      <c r="AW503" s="104">
        <v>4.1890950384754133E-3</v>
      </c>
      <c r="AX503" s="104">
        <v>1.1988511742210129E-2</v>
      </c>
      <c r="AY503" s="104">
        <v>2.8820726896637647E-2</v>
      </c>
      <c r="AZ503" s="104">
        <v>5.5697757853302148E-3</v>
      </c>
      <c r="BA503" s="104">
        <v>6.4669309105865082E-3</v>
      </c>
      <c r="BB503" s="104">
        <v>0.49013251785356082</v>
      </c>
      <c r="BC503" s="24">
        <v>63</v>
      </c>
      <c r="BD503" s="29">
        <v>46</v>
      </c>
      <c r="BE503" s="30">
        <f t="shared" si="134"/>
        <v>1.0077120326990188</v>
      </c>
      <c r="BF503" s="30">
        <v>0.91874234381380149</v>
      </c>
      <c r="BG503" s="30">
        <f t="shared" si="135"/>
        <v>1.0842715057984151</v>
      </c>
      <c r="BH503" s="31">
        <f t="shared" si="136"/>
        <v>24.904153614193898</v>
      </c>
      <c r="BI503" s="32">
        <f t="shared" si="137"/>
        <v>894.52399228369245</v>
      </c>
      <c r="BJ503" s="33">
        <f t="shared" si="138"/>
        <v>0.60370700413221456</v>
      </c>
      <c r="BK503" s="33">
        <f t="shared" si="139"/>
        <v>0.60836281228870881</v>
      </c>
      <c r="BL503" s="15"/>
    </row>
    <row r="504" spans="1:64" x14ac:dyDescent="0.3">
      <c r="A504" s="34" t="s">
        <v>26</v>
      </c>
      <c r="B504" s="93">
        <v>40633</v>
      </c>
      <c r="C504" s="15"/>
      <c r="D504" s="94">
        <v>7.0000000000000007E-2</v>
      </c>
      <c r="E504" s="95">
        <v>7.0000000000000007E-2</v>
      </c>
      <c r="F504" s="96">
        <v>25</v>
      </c>
      <c r="G504" s="97">
        <v>25</v>
      </c>
      <c r="H504" s="97">
        <v>463</v>
      </c>
      <c r="I504" s="97">
        <v>61</v>
      </c>
      <c r="J504" s="97">
        <v>835</v>
      </c>
      <c r="K504" s="97">
        <v>25</v>
      </c>
      <c r="L504" s="97">
        <v>469</v>
      </c>
      <c r="M504" s="97">
        <v>63</v>
      </c>
      <c r="N504" s="97">
        <v>825</v>
      </c>
      <c r="O504" s="98">
        <f t="shared" si="132"/>
        <v>25</v>
      </c>
      <c r="P504" s="98">
        <f t="shared" si="133"/>
        <v>825</v>
      </c>
      <c r="Q504" s="99" t="s">
        <v>17</v>
      </c>
      <c r="R504" s="98">
        <v>8</v>
      </c>
      <c r="S504" s="100">
        <v>20554.599999999999</v>
      </c>
      <c r="T504" s="101">
        <v>682.1253333333334</v>
      </c>
      <c r="U504" s="101">
        <v>20.215333333333337</v>
      </c>
      <c r="V504" s="101">
        <v>14.09566666666667</v>
      </c>
      <c r="W504" s="101">
        <v>8.2543333333333333</v>
      </c>
      <c r="X504" s="101">
        <v>5.8413333333333357</v>
      </c>
      <c r="Y504" s="101">
        <v>182.71300000000002</v>
      </c>
      <c r="Z504" s="101">
        <v>10.843666666666667</v>
      </c>
      <c r="AA504" s="101">
        <v>1.0083333333333333E-2</v>
      </c>
      <c r="AB504" s="101">
        <v>64.940709999999996</v>
      </c>
      <c r="AC504" s="101">
        <v>10.266799999999996</v>
      </c>
      <c r="AD504" s="101">
        <v>2.2714133333333333</v>
      </c>
      <c r="AE504" s="101">
        <v>1.3301299999999996</v>
      </c>
      <c r="AF504" s="102">
        <v>97.447753333333338</v>
      </c>
      <c r="AG504" s="103">
        <v>2.404866666666666</v>
      </c>
      <c r="AH504" s="101">
        <v>2.964376666666666</v>
      </c>
      <c r="AI504" s="101">
        <v>2.39419</v>
      </c>
      <c r="AJ504" s="100">
        <v>3074.4333333333334</v>
      </c>
      <c r="AK504" s="104">
        <v>41.812883677230616</v>
      </c>
      <c r="AL504" s="104">
        <v>2.2751729503163198</v>
      </c>
      <c r="AM504" s="104">
        <v>7.7607915226132638E-3</v>
      </c>
      <c r="AN504" s="104">
        <v>3.6453402786470211E-2</v>
      </c>
      <c r="AO504" s="104">
        <v>4.7971495367729509E-2</v>
      </c>
      <c r="AP504" s="104">
        <v>3.7021273784726534E-2</v>
      </c>
      <c r="AQ504" s="104">
        <v>2.6354102605428209</v>
      </c>
      <c r="AR504" s="104">
        <v>0.10529051217472513</v>
      </c>
      <c r="AS504" s="104">
        <v>3.7904902178944942E-5</v>
      </c>
      <c r="AT504" s="104">
        <v>0.18099987873876652</v>
      </c>
      <c r="AU504" s="104">
        <v>0.13582087341509719</v>
      </c>
      <c r="AV504" s="104">
        <v>8.6679645358874857E-3</v>
      </c>
      <c r="AW504" s="104">
        <v>9.9281609228670832E-3</v>
      </c>
      <c r="AX504" s="104">
        <v>1.504502972879216E-2</v>
      </c>
      <c r="AY504" s="104">
        <v>2.3409007010025049E-2</v>
      </c>
      <c r="AZ504" s="104">
        <v>3.7391390612733469E-3</v>
      </c>
      <c r="BA504" s="104">
        <v>9.1396578069195527E-3</v>
      </c>
      <c r="BB504" s="104">
        <v>0.50400693299373078</v>
      </c>
      <c r="BC504" s="24">
        <v>63</v>
      </c>
      <c r="BD504" s="29">
        <v>45</v>
      </c>
      <c r="BE504" s="30">
        <f t="shared" si="134"/>
        <v>1.0077120326990188</v>
      </c>
      <c r="BF504" s="30">
        <v>0.91874234381380149</v>
      </c>
      <c r="BG504" s="30">
        <f t="shared" si="135"/>
        <v>1.0842715057984151</v>
      </c>
      <c r="BH504" s="31">
        <f t="shared" si="136"/>
        <v>24.904153614193898</v>
      </c>
      <c r="BI504" s="32">
        <f t="shared" si="137"/>
        <v>894.52399228369245</v>
      </c>
      <c r="BJ504" s="33">
        <f t="shared" si="138"/>
        <v>0.60370700413221456</v>
      </c>
      <c r="BK504" s="33">
        <f t="shared" si="139"/>
        <v>0.60836281228870881</v>
      </c>
      <c r="BL504" s="15"/>
    </row>
    <row r="505" spans="1:64" x14ac:dyDescent="0.3">
      <c r="A505" s="34" t="s">
        <v>26</v>
      </c>
      <c r="B505" s="93">
        <v>40633</v>
      </c>
      <c r="C505" s="15"/>
      <c r="D505" s="94">
        <v>7.0000000000000007E-2</v>
      </c>
      <c r="E505" s="95">
        <v>7.0000000000000007E-2</v>
      </c>
      <c r="F505" s="96">
        <v>25</v>
      </c>
      <c r="G505" s="97">
        <v>25</v>
      </c>
      <c r="H505" s="97">
        <v>463</v>
      </c>
      <c r="I505" s="97">
        <v>61</v>
      </c>
      <c r="J505" s="97">
        <v>835</v>
      </c>
      <c r="K505" s="97">
        <v>25</v>
      </c>
      <c r="L505" s="97">
        <v>469</v>
      </c>
      <c r="M505" s="97">
        <v>63</v>
      </c>
      <c r="N505" s="97">
        <v>825</v>
      </c>
      <c r="O505" s="98">
        <f t="shared" si="132"/>
        <v>25</v>
      </c>
      <c r="P505" s="98">
        <f t="shared" si="133"/>
        <v>825</v>
      </c>
      <c r="Q505" s="99" t="s">
        <v>22</v>
      </c>
      <c r="R505" s="98">
        <v>8</v>
      </c>
      <c r="S505" s="100">
        <v>21747.200000000001</v>
      </c>
      <c r="T505" s="101">
        <v>660.71466666666686</v>
      </c>
      <c r="U505" s="101">
        <v>20.031666666666656</v>
      </c>
      <c r="V505" s="101">
        <v>14.957000000000001</v>
      </c>
      <c r="W505" s="101">
        <v>8.5513333333333357</v>
      </c>
      <c r="X505" s="101">
        <v>6.4056666666666651</v>
      </c>
      <c r="Y505" s="101">
        <v>165.78199999999998</v>
      </c>
      <c r="Z505" s="101">
        <v>11.331</v>
      </c>
      <c r="AA505" s="101">
        <v>1.06E-2</v>
      </c>
      <c r="AB505" s="101">
        <v>59.641570000000002</v>
      </c>
      <c r="AC505" s="101">
        <v>8.8425366666666658</v>
      </c>
      <c r="AD505" s="101">
        <v>2.2877899999999998</v>
      </c>
      <c r="AE505" s="101">
        <v>1.3079866666666671</v>
      </c>
      <c r="AF505" s="102">
        <v>97.714653333333302</v>
      </c>
      <c r="AG505" s="103">
        <v>2.3853700000000004</v>
      </c>
      <c r="AH505" s="101">
        <v>3.0722100000000001</v>
      </c>
      <c r="AI505" s="101">
        <v>2.4114566666666666</v>
      </c>
      <c r="AJ505" s="100">
        <v>3084.4</v>
      </c>
      <c r="AK505" s="104">
        <v>29.177695779622052</v>
      </c>
      <c r="AL505" s="104">
        <v>1.828117051484631</v>
      </c>
      <c r="AM505" s="104">
        <v>4.6113303737737102E-3</v>
      </c>
      <c r="AN505" s="104">
        <v>3.3025590913296654E-2</v>
      </c>
      <c r="AO505" s="104">
        <v>5.8706360657165314E-2</v>
      </c>
      <c r="AP505" s="104">
        <v>3.3392476267332633E-2</v>
      </c>
      <c r="AQ505" s="104">
        <v>1.9011709640388406</v>
      </c>
      <c r="AR505" s="104">
        <v>9.9007140111728661E-2</v>
      </c>
      <c r="AS505" s="104">
        <v>0</v>
      </c>
      <c r="AT505" s="104">
        <v>0.21658464642943928</v>
      </c>
      <c r="AU505" s="104">
        <v>0.10778459516110765</v>
      </c>
      <c r="AV505" s="104">
        <v>3.7545696295911558E-3</v>
      </c>
      <c r="AW505" s="104">
        <v>8.1446294271591922E-3</v>
      </c>
      <c r="AX505" s="104">
        <v>1.4249349249107389E-2</v>
      </c>
      <c r="AY505" s="104">
        <v>2.0482543450628804E-2</v>
      </c>
      <c r="AZ505" s="104">
        <v>2.6577602704481156E-3</v>
      </c>
      <c r="BA505" s="104">
        <v>3.9629911494443813E-3</v>
      </c>
      <c r="BB505" s="104">
        <v>0.49827287912243995</v>
      </c>
      <c r="BC505" s="24">
        <v>64</v>
      </c>
      <c r="BD505" s="29">
        <v>45</v>
      </c>
      <c r="BE505" s="30">
        <f t="shared" si="134"/>
        <v>1.0096400408737736</v>
      </c>
      <c r="BF505" s="30">
        <v>0.91874234381380149</v>
      </c>
      <c r="BG505" s="30">
        <f t="shared" si="135"/>
        <v>1.0832357488983446</v>
      </c>
      <c r="BH505" s="31">
        <f t="shared" si="136"/>
        <v>24.88036377114409</v>
      </c>
      <c r="BI505" s="32">
        <f t="shared" si="137"/>
        <v>893.66949284113434</v>
      </c>
      <c r="BJ505" s="33">
        <f t="shared" si="138"/>
        <v>0.6035445911977515</v>
      </c>
      <c r="BK505" s="33">
        <f t="shared" si="139"/>
        <v>0.60936278572604274</v>
      </c>
      <c r="BL505" s="15"/>
    </row>
    <row r="506" spans="1:64" x14ac:dyDescent="0.3">
      <c r="A506" s="34" t="s">
        <v>26</v>
      </c>
      <c r="B506" s="93">
        <v>40633</v>
      </c>
      <c r="C506" s="15">
        <v>49140.000000000007</v>
      </c>
      <c r="D506" s="94">
        <v>0.3</v>
      </c>
      <c r="E506" s="95">
        <v>0.3</v>
      </c>
      <c r="F506" s="96">
        <v>52.5</v>
      </c>
      <c r="G506" s="97">
        <v>52.5</v>
      </c>
      <c r="H506" s="97">
        <v>499</v>
      </c>
      <c r="I506" s="97">
        <v>82</v>
      </c>
      <c r="J506" s="97">
        <v>2300</v>
      </c>
      <c r="K506" s="97">
        <v>52.5</v>
      </c>
      <c r="L506" s="97">
        <v>487</v>
      </c>
      <c r="M506" s="97">
        <v>82</v>
      </c>
      <c r="N506" s="97">
        <v>2230</v>
      </c>
      <c r="O506" s="98">
        <f t="shared" si="132"/>
        <v>52.5</v>
      </c>
      <c r="P506" s="98">
        <f t="shared" si="133"/>
        <v>2230</v>
      </c>
      <c r="Q506" s="99" t="s">
        <v>17</v>
      </c>
      <c r="R506" s="98">
        <v>8</v>
      </c>
      <c r="S506" s="100">
        <v>26946.2</v>
      </c>
      <c r="T506" s="101">
        <v>70.738000000000014</v>
      </c>
      <c r="U506" s="101">
        <v>19.325666666666667</v>
      </c>
      <c r="V506" s="101">
        <v>45.53</v>
      </c>
      <c r="W506" s="101">
        <v>38.634000000000007</v>
      </c>
      <c r="X506" s="101">
        <v>6.895999999999999</v>
      </c>
      <c r="Y506" s="101">
        <v>5.6846666666666676</v>
      </c>
      <c r="Z506" s="101">
        <v>11.694666666666667</v>
      </c>
      <c r="AA506" s="101">
        <v>1.2699999999999993E-2</v>
      </c>
      <c r="AB506" s="101">
        <v>5.3226900000000024</v>
      </c>
      <c r="AC506" s="101">
        <v>0.25387999999999999</v>
      </c>
      <c r="AD506" s="101">
        <v>5.8312333333333326</v>
      </c>
      <c r="AE506" s="101">
        <v>4.9480266666666646</v>
      </c>
      <c r="AF506" s="102">
        <v>99.849576666666678</v>
      </c>
      <c r="AG506" s="103"/>
      <c r="AH506" s="101">
        <v>3.5040866666666672</v>
      </c>
      <c r="AI506" s="101">
        <v>6.1464433333333339</v>
      </c>
      <c r="AJ506" s="100">
        <v>3186</v>
      </c>
      <c r="AK506" s="104">
        <v>13.507086261812226</v>
      </c>
      <c r="AL506" s="104">
        <v>0.55503587954752531</v>
      </c>
      <c r="AM506" s="104">
        <v>7.2793204179456466E-3</v>
      </c>
      <c r="AN506" s="104">
        <v>7.5246720629654276E-2</v>
      </c>
      <c r="AO506" s="104">
        <v>2.6729810299003048E-2</v>
      </c>
      <c r="AP506" s="104">
        <v>5.5930991963927916E-2</v>
      </c>
      <c r="AQ506" s="104">
        <v>0.16055363983530799</v>
      </c>
      <c r="AR506" s="104">
        <v>9.9333410475940048E-2</v>
      </c>
      <c r="AS506" s="104">
        <v>7.0575160676046272E-18</v>
      </c>
      <c r="AT506" s="104">
        <v>4.1473026963524631E-2</v>
      </c>
      <c r="AU506" s="104">
        <v>7.14255822034616E-3</v>
      </c>
      <c r="AV506" s="104">
        <v>1.0171641895513974E-2</v>
      </c>
      <c r="AW506" s="104">
        <v>3.2355709759221106E-3</v>
      </c>
      <c r="AX506" s="104">
        <v>1.6367931921972933E-3</v>
      </c>
      <c r="AY506" s="104">
        <v>1.7586526974774783E-2</v>
      </c>
      <c r="AZ506" s="104">
        <v>1.216476917970143E-3</v>
      </c>
      <c r="BA506" s="104">
        <v>1.0725274157201125E-2</v>
      </c>
      <c r="BB506" s="104">
        <v>0</v>
      </c>
      <c r="BC506" s="24">
        <v>51</v>
      </c>
      <c r="BD506" s="29">
        <v>45</v>
      </c>
      <c r="BE506" s="30">
        <f t="shared" si="134"/>
        <v>0.9845759346019628</v>
      </c>
      <c r="BF506" s="30">
        <v>0.91874234381380149</v>
      </c>
      <c r="BG506" s="30">
        <f t="shared" si="135"/>
        <v>1.0969369323648206</v>
      </c>
      <c r="BH506" s="31">
        <f t="shared" si="136"/>
        <v>52.909626433480774</v>
      </c>
      <c r="BI506" s="32">
        <f t="shared" si="137"/>
        <v>2446.1693591735498</v>
      </c>
      <c r="BJ506" s="33">
        <f t="shared" si="138"/>
        <v>0.77570704338817553</v>
      </c>
      <c r="BK506" s="33">
        <f t="shared" si="139"/>
        <v>0.76374248722123828</v>
      </c>
      <c r="BL506" s="15"/>
    </row>
    <row r="507" spans="1:64" x14ac:dyDescent="0.3">
      <c r="A507" s="34" t="s">
        <v>26</v>
      </c>
      <c r="B507" s="93">
        <v>40633</v>
      </c>
      <c r="C507" s="15">
        <v>49500.000000000007</v>
      </c>
      <c r="D507" s="94">
        <v>0.3</v>
      </c>
      <c r="E507" s="95">
        <v>0.3</v>
      </c>
      <c r="F507" s="96">
        <v>52.5</v>
      </c>
      <c r="G507" s="97">
        <v>52</v>
      </c>
      <c r="H507" s="97">
        <v>499</v>
      </c>
      <c r="I507" s="97">
        <v>82</v>
      </c>
      <c r="J507" s="97">
        <v>2170</v>
      </c>
      <c r="K507" s="97">
        <v>52.5</v>
      </c>
      <c r="L507" s="97">
        <v>490</v>
      </c>
      <c r="M507" s="97">
        <v>82</v>
      </c>
      <c r="N507" s="97">
        <v>2215</v>
      </c>
      <c r="O507" s="98">
        <f t="shared" si="132"/>
        <v>52.5</v>
      </c>
      <c r="P507" s="98">
        <f t="shared" si="133"/>
        <v>2215</v>
      </c>
      <c r="Q507" s="99" t="s">
        <v>22</v>
      </c>
      <c r="R507" s="98">
        <v>8</v>
      </c>
      <c r="S507" s="100">
        <v>25020.666666666668</v>
      </c>
      <c r="T507" s="101">
        <v>72.412000000000006</v>
      </c>
      <c r="U507" s="101">
        <v>19.645333333333326</v>
      </c>
      <c r="V507" s="101">
        <v>42.980333333333334</v>
      </c>
      <c r="W507" s="101">
        <v>35.673999999999985</v>
      </c>
      <c r="X507" s="101">
        <v>7.3063333333333329</v>
      </c>
      <c r="Y507" s="101">
        <v>4.1946666666666665</v>
      </c>
      <c r="Z507" s="101">
        <v>10.911666666666665</v>
      </c>
      <c r="AA507" s="101">
        <v>1.1799999999999996E-2</v>
      </c>
      <c r="AB507" s="101">
        <v>5.8722166666666658</v>
      </c>
      <c r="AC507" s="101">
        <v>0.20153666666666667</v>
      </c>
      <c r="AD507" s="101">
        <v>5.9218366666666657</v>
      </c>
      <c r="AE507" s="101">
        <v>4.9151800000000003</v>
      </c>
      <c r="AF507" s="102">
        <v>99.841896666666671</v>
      </c>
      <c r="AG507" s="103"/>
      <c r="AH507" s="101">
        <v>3.3313666666666664</v>
      </c>
      <c r="AI507" s="101">
        <v>6.2419500000000001</v>
      </c>
      <c r="AJ507" s="100">
        <v>3188</v>
      </c>
      <c r="AK507" s="104">
        <v>16.64297166346724</v>
      </c>
      <c r="AL507" s="104">
        <v>0.38886572454346879</v>
      </c>
      <c r="AM507" s="104">
        <v>7.7607915226132656E-3</v>
      </c>
      <c r="AN507" s="104">
        <v>2.1890532252524932E-2</v>
      </c>
      <c r="AO507" s="104">
        <v>2.5677039253535348E-2</v>
      </c>
      <c r="AP507" s="104">
        <v>4.0809340828425203E-2</v>
      </c>
      <c r="AQ507" s="104">
        <v>2.9563879794535532E-2</v>
      </c>
      <c r="AR507" s="104">
        <v>0.17698788840965662</v>
      </c>
      <c r="AS507" s="104">
        <v>3.5287580338023136E-18</v>
      </c>
      <c r="AT507" s="104">
        <v>3.3444798403187974E-2</v>
      </c>
      <c r="AU507" s="104">
        <v>1.45518889242726E-3</v>
      </c>
      <c r="AV507" s="104">
        <v>4.4352415735889024E-3</v>
      </c>
      <c r="AW507" s="104">
        <v>4.4952388605938977E-3</v>
      </c>
      <c r="AX507" s="104">
        <v>7.7302956776902131E-4</v>
      </c>
      <c r="AY507" s="104">
        <v>3.3379101452751928E-2</v>
      </c>
      <c r="AZ507" s="104">
        <v>1.48703206684189E-3</v>
      </c>
      <c r="BA507" s="104">
        <v>4.6605275711424738E-3</v>
      </c>
      <c r="BB507" s="104">
        <v>0</v>
      </c>
      <c r="BC507" s="24">
        <v>52</v>
      </c>
      <c r="BD507" s="29">
        <v>46</v>
      </c>
      <c r="BE507" s="30">
        <f t="shared" si="134"/>
        <v>0.98650394277671749</v>
      </c>
      <c r="BF507" s="30">
        <v>0.91874234381380149</v>
      </c>
      <c r="BG507" s="30">
        <f t="shared" si="135"/>
        <v>1.0958644897593135</v>
      </c>
      <c r="BH507" s="31">
        <f t="shared" si="136"/>
        <v>52.85789826574883</v>
      </c>
      <c r="BI507" s="32">
        <f t="shared" si="137"/>
        <v>2427.3398448168796</v>
      </c>
      <c r="BJ507" s="33">
        <f t="shared" si="138"/>
        <v>0.77540849144965218</v>
      </c>
      <c r="BK507" s="33">
        <f t="shared" si="139"/>
        <v>0.7649435340776285</v>
      </c>
      <c r="BL507" s="15"/>
    </row>
    <row r="508" spans="1:64" x14ac:dyDescent="0.3">
      <c r="A508" s="34" t="s">
        <v>26</v>
      </c>
      <c r="B508" s="93">
        <v>40633</v>
      </c>
      <c r="C508" s="15"/>
      <c r="D508" s="94">
        <v>0.3</v>
      </c>
      <c r="E508" s="95">
        <v>0.3</v>
      </c>
      <c r="F508" s="96">
        <v>52.5</v>
      </c>
      <c r="G508" s="97">
        <v>52</v>
      </c>
      <c r="H508" s="97">
        <v>499</v>
      </c>
      <c r="I508" s="97">
        <v>82</v>
      </c>
      <c r="J508" s="97">
        <v>2170</v>
      </c>
      <c r="K508" s="97">
        <v>52.5</v>
      </c>
      <c r="L508" s="97">
        <v>490</v>
      </c>
      <c r="M508" s="97">
        <v>82</v>
      </c>
      <c r="N508" s="97">
        <v>2215</v>
      </c>
      <c r="O508" s="98">
        <f t="shared" si="132"/>
        <v>52.5</v>
      </c>
      <c r="P508" s="98">
        <f t="shared" si="133"/>
        <v>2215</v>
      </c>
      <c r="Q508" s="99" t="s">
        <v>22</v>
      </c>
      <c r="R508" s="98">
        <v>6</v>
      </c>
      <c r="S508" s="100">
        <v>25260.466666666667</v>
      </c>
      <c r="T508" s="101">
        <v>69.619333333333344</v>
      </c>
      <c r="U508" s="101">
        <v>19.60733333333334</v>
      </c>
      <c r="V508" s="101">
        <v>42.716666666666676</v>
      </c>
      <c r="W508" s="101">
        <v>35.301333333333318</v>
      </c>
      <c r="X508" s="101">
        <v>7.4153333333333329</v>
      </c>
      <c r="Y508" s="101">
        <v>3.2923333333333331</v>
      </c>
      <c r="Z508" s="101">
        <v>11.619</v>
      </c>
      <c r="AA508" s="101">
        <v>1.1900000000000003E-2</v>
      </c>
      <c r="AB508" s="101">
        <v>5.5924966666666664</v>
      </c>
      <c r="AC508" s="101">
        <v>0.15672000000000003</v>
      </c>
      <c r="AD508" s="101">
        <v>5.8312600000000012</v>
      </c>
      <c r="AE508" s="101">
        <v>4.8189866666666665</v>
      </c>
      <c r="AF508" s="102">
        <v>99.852946666666668</v>
      </c>
      <c r="AG508" s="103">
        <v>2.1836500000000001</v>
      </c>
      <c r="AH508" s="101">
        <v>3.3527933333333335</v>
      </c>
      <c r="AI508" s="101">
        <v>6.1464766666666639</v>
      </c>
      <c r="AJ508" s="100">
        <v>3188</v>
      </c>
      <c r="AK508" s="104">
        <v>11.081931032985077</v>
      </c>
      <c r="AL508" s="104">
        <v>0.30018308589268233</v>
      </c>
      <c r="AM508" s="104">
        <v>7.849152527648855E-3</v>
      </c>
      <c r="AN508" s="104">
        <v>2.0733669657618505E-2</v>
      </c>
      <c r="AO508" s="104">
        <v>3.0026807945606179E-2</v>
      </c>
      <c r="AP508" s="104">
        <v>3.501067160790805E-2</v>
      </c>
      <c r="AQ508" s="104">
        <v>1.9061304607327717E-2</v>
      </c>
      <c r="AR508" s="104">
        <v>8.0144266471631601E-2</v>
      </c>
      <c r="AS508" s="104">
        <v>1.7643790169011568E-18</v>
      </c>
      <c r="AT508" s="104">
        <v>2.3747369848314714E-2</v>
      </c>
      <c r="AU508" s="104">
        <v>8.9226561686220243E-4</v>
      </c>
      <c r="AV508" s="104">
        <v>4.0597774696956232E-3</v>
      </c>
      <c r="AW508" s="104">
        <v>4.4104682160806324E-3</v>
      </c>
      <c r="AX508" s="104">
        <v>5.6734914952907801E-4</v>
      </c>
      <c r="AY508" s="104">
        <v>1.5178086517899002E-2</v>
      </c>
      <c r="AZ508" s="104">
        <v>1.0034194410677075E-3</v>
      </c>
      <c r="BA508" s="104">
        <v>4.2653118359003671E-3</v>
      </c>
      <c r="BB508" s="104">
        <v>0</v>
      </c>
      <c r="BC508" s="24">
        <v>53</v>
      </c>
      <c r="BD508" s="29">
        <v>46</v>
      </c>
      <c r="BE508" s="30">
        <f t="shared" si="134"/>
        <v>0.98843195095147229</v>
      </c>
      <c r="BF508" s="30">
        <v>0.91874234381380149</v>
      </c>
      <c r="BG508" s="30">
        <f t="shared" si="135"/>
        <v>1.0947951865015042</v>
      </c>
      <c r="BH508" s="31">
        <f t="shared" si="136"/>
        <v>52.806321521229144</v>
      </c>
      <c r="BI508" s="32">
        <f t="shared" si="137"/>
        <v>2424.9713381008319</v>
      </c>
      <c r="BJ508" s="33">
        <f t="shared" si="138"/>
        <v>0.77511080248537689</v>
      </c>
      <c r="BK508" s="33">
        <f t="shared" si="139"/>
        <v>0.76614428270418233</v>
      </c>
      <c r="BL508" s="15"/>
    </row>
    <row r="509" spans="1:64" x14ac:dyDescent="0.3">
      <c r="A509" s="34" t="s">
        <v>26</v>
      </c>
      <c r="B509" s="93">
        <v>40633</v>
      </c>
      <c r="C509" s="15"/>
      <c r="D509" s="94">
        <v>0.3</v>
      </c>
      <c r="E509" s="95">
        <v>0.3</v>
      </c>
      <c r="F509" s="96">
        <v>52.5</v>
      </c>
      <c r="G509" s="97">
        <v>52</v>
      </c>
      <c r="H509" s="97">
        <v>499</v>
      </c>
      <c r="I509" s="97">
        <v>82</v>
      </c>
      <c r="J509" s="97">
        <v>2170</v>
      </c>
      <c r="K509" s="97">
        <v>52.5</v>
      </c>
      <c r="L509" s="97">
        <v>490</v>
      </c>
      <c r="M509" s="97">
        <v>82</v>
      </c>
      <c r="N509" s="97">
        <v>2215</v>
      </c>
      <c r="O509" s="98">
        <f t="shared" si="132"/>
        <v>52.5</v>
      </c>
      <c r="P509" s="98">
        <f t="shared" si="133"/>
        <v>2215</v>
      </c>
      <c r="Q509" s="99" t="s">
        <v>17</v>
      </c>
      <c r="R509" s="98">
        <v>6</v>
      </c>
      <c r="S509" s="100">
        <v>25636.133333333335</v>
      </c>
      <c r="T509" s="101">
        <v>74.031333333333336</v>
      </c>
      <c r="U509" s="101">
        <v>19.54366666666667</v>
      </c>
      <c r="V509" s="101">
        <v>42.946000000000026</v>
      </c>
      <c r="W509" s="101">
        <v>35.222666666666676</v>
      </c>
      <c r="X509" s="101">
        <v>7.7233333333333345</v>
      </c>
      <c r="Y509" s="101">
        <v>3.4393333333333329</v>
      </c>
      <c r="Z509" s="101">
        <v>11.935333333333331</v>
      </c>
      <c r="AA509" s="101">
        <v>1.21E-2</v>
      </c>
      <c r="AB509" s="101">
        <v>5.8578666666666672</v>
      </c>
      <c r="AC509" s="101">
        <v>0.16133</v>
      </c>
      <c r="AD509" s="101">
        <v>5.7768333333333324</v>
      </c>
      <c r="AE509" s="101">
        <v>4.7379300000000004</v>
      </c>
      <c r="AF509" s="102">
        <v>99.846263333333368</v>
      </c>
      <c r="AG509" s="103">
        <v>2.2102933333333334</v>
      </c>
      <c r="AH509" s="101">
        <v>3.3869600000000002</v>
      </c>
      <c r="AI509" s="101">
        <v>6.0890999999999993</v>
      </c>
      <c r="AJ509" s="100">
        <v>3187</v>
      </c>
      <c r="AK509" s="104">
        <v>22.678766209808416</v>
      </c>
      <c r="AL509" s="104">
        <v>0.35247629739935027</v>
      </c>
      <c r="AM509" s="104">
        <v>6.6867513545939145E-3</v>
      </c>
      <c r="AN509" s="104">
        <v>1.4762487408386593E-2</v>
      </c>
      <c r="AO509" s="104">
        <v>5.4893836933970458E-2</v>
      </c>
      <c r="AP509" s="104">
        <v>5.2478786080717793E-2</v>
      </c>
      <c r="AQ509" s="104">
        <v>2.5721765013355883E-2</v>
      </c>
      <c r="AR509" s="104">
        <v>0.10284683400264603</v>
      </c>
      <c r="AS509" s="104">
        <v>0</v>
      </c>
      <c r="AT509" s="104">
        <v>3.1758999086691976E-2</v>
      </c>
      <c r="AU509" s="104">
        <v>1.1289757335286499E-3</v>
      </c>
      <c r="AV509" s="104">
        <v>4.4340635471574264E-3</v>
      </c>
      <c r="AW509" s="104">
        <v>7.3415750447659621E-3</v>
      </c>
      <c r="AX509" s="104">
        <v>7.014680828542441E-4</v>
      </c>
      <c r="AY509" s="104">
        <v>1.9075348477556875E-2</v>
      </c>
      <c r="AZ509" s="104">
        <v>2.0179538971528818E-3</v>
      </c>
      <c r="BA509" s="104">
        <v>4.6748040711293674E-3</v>
      </c>
      <c r="BB509" s="104">
        <v>0</v>
      </c>
      <c r="BC509" s="24">
        <v>53</v>
      </c>
      <c r="BD509" s="29">
        <v>46</v>
      </c>
      <c r="BE509" s="30">
        <f t="shared" si="134"/>
        <v>0.98843195095147229</v>
      </c>
      <c r="BF509" s="30">
        <v>0.91874234381380149</v>
      </c>
      <c r="BG509" s="30">
        <f t="shared" si="135"/>
        <v>1.0947951865015042</v>
      </c>
      <c r="BH509" s="31">
        <f t="shared" si="136"/>
        <v>52.806321521229144</v>
      </c>
      <c r="BI509" s="32">
        <f t="shared" si="137"/>
        <v>2424.9713381008319</v>
      </c>
      <c r="BJ509" s="33">
        <f t="shared" si="138"/>
        <v>0.77511080248537689</v>
      </c>
      <c r="BK509" s="33">
        <f t="shared" si="139"/>
        <v>0.76614428270418233</v>
      </c>
      <c r="BL509" s="15"/>
    </row>
    <row r="510" spans="1:64" x14ac:dyDescent="0.3">
      <c r="A510" s="34" t="s">
        <v>26</v>
      </c>
      <c r="B510" s="93">
        <v>40633</v>
      </c>
      <c r="C510" s="15">
        <v>53760</v>
      </c>
      <c r="D510" s="94">
        <v>0.3</v>
      </c>
      <c r="E510" s="95">
        <v>0.3</v>
      </c>
      <c r="F510" s="96">
        <v>52.5</v>
      </c>
      <c r="G510" s="97">
        <v>52</v>
      </c>
      <c r="H510" s="97">
        <v>480</v>
      </c>
      <c r="I510" s="97">
        <v>81</v>
      </c>
      <c r="J510" s="97">
        <v>2140</v>
      </c>
      <c r="K510" s="97">
        <v>51.5</v>
      </c>
      <c r="L510" s="97">
        <v>460</v>
      </c>
      <c r="M510" s="97">
        <v>81</v>
      </c>
      <c r="N510" s="97">
        <v>2050</v>
      </c>
      <c r="O510" s="98">
        <f t="shared" si="132"/>
        <v>51.5</v>
      </c>
      <c r="P510" s="98">
        <f t="shared" si="133"/>
        <v>2050</v>
      </c>
      <c r="Q510" s="99" t="s">
        <v>17</v>
      </c>
      <c r="R510" s="98">
        <v>8</v>
      </c>
      <c r="S510" s="100">
        <v>24850.033333333333</v>
      </c>
      <c r="T510" s="101">
        <v>86.585999999999984</v>
      </c>
      <c r="U510" s="101">
        <v>19.613000000000003</v>
      </c>
      <c r="V510" s="101">
        <v>39.563999999999993</v>
      </c>
      <c r="W510" s="101">
        <v>30.846333333333327</v>
      </c>
      <c r="X510" s="101">
        <v>8.717666666666668</v>
      </c>
      <c r="Y510" s="101">
        <v>4.4526666666666648</v>
      </c>
      <c r="Z510" s="101">
        <v>12.381999999999996</v>
      </c>
      <c r="AA510" s="101">
        <v>1.1699999999999993E-2</v>
      </c>
      <c r="AB510" s="101">
        <v>7.0660733333333337</v>
      </c>
      <c r="AC510" s="101">
        <v>0.21525666666666673</v>
      </c>
      <c r="AD510" s="101">
        <v>5.4849399999999999</v>
      </c>
      <c r="AE510" s="101">
        <v>4.2763599999999995</v>
      </c>
      <c r="AF510" s="102">
        <v>99.812476666666669</v>
      </c>
      <c r="AG510" s="103">
        <v>2.3632299999999997</v>
      </c>
      <c r="AH510" s="101">
        <v>3.31724</v>
      </c>
      <c r="AI510" s="101">
        <v>5.7814233333333327</v>
      </c>
      <c r="AJ510" s="100">
        <v>3186</v>
      </c>
      <c r="AK510" s="104">
        <v>33.091808897512585</v>
      </c>
      <c r="AL510" s="104">
        <v>0.42670025011785517</v>
      </c>
      <c r="AM510" s="104">
        <v>8.3666002653405552E-3</v>
      </c>
      <c r="AN510" s="104">
        <v>0.10162812534957581</v>
      </c>
      <c r="AO510" s="104">
        <v>6.4191702833338832E-2</v>
      </c>
      <c r="AP510" s="104">
        <v>3.8567749018678994E-2</v>
      </c>
      <c r="AQ510" s="104">
        <v>2.803118132431779E-2</v>
      </c>
      <c r="AR510" s="104">
        <v>9.4116582144076852E-2</v>
      </c>
      <c r="AS510" s="104">
        <v>7.0575160676046272E-18</v>
      </c>
      <c r="AT510" s="104">
        <v>3.0445915113959672E-2</v>
      </c>
      <c r="AU510" s="104">
        <v>1.3021688362731291E-3</v>
      </c>
      <c r="AV510" s="104">
        <v>1.8637237474734749E-2</v>
      </c>
      <c r="AW510" s="104">
        <v>1.2549614638952392E-2</v>
      </c>
      <c r="AX510" s="104">
        <v>7.7756620001226905E-4</v>
      </c>
      <c r="AY510" s="104">
        <v>1.8970924213575956E-2</v>
      </c>
      <c r="AZ510" s="104">
        <v>3.0052368086162791E-3</v>
      </c>
      <c r="BA510" s="104">
        <v>1.9646596324209325E-2</v>
      </c>
      <c r="BB510" s="104">
        <v>0</v>
      </c>
      <c r="BC510" s="24">
        <v>60</v>
      </c>
      <c r="BD510" s="29">
        <v>46</v>
      </c>
      <c r="BE510" s="30">
        <f t="shared" si="134"/>
        <v>1.0019280081747548</v>
      </c>
      <c r="BF510" s="30">
        <v>0.91874234381380149</v>
      </c>
      <c r="BG510" s="30">
        <f t="shared" si="135"/>
        <v>1.0873966943609761</v>
      </c>
      <c r="BH510" s="31">
        <f t="shared" si="136"/>
        <v>51.450425463078034</v>
      </c>
      <c r="BI510" s="32">
        <f t="shared" si="137"/>
        <v>2229.1632234400008</v>
      </c>
      <c r="BJ510" s="33">
        <f t="shared" si="138"/>
        <v>0.76727983995519022</v>
      </c>
      <c r="BK510" s="33">
        <f t="shared" si="139"/>
        <v>0.76875916175894843</v>
      </c>
      <c r="BL510" s="15"/>
    </row>
    <row r="511" spans="1:64" x14ac:dyDescent="0.3">
      <c r="A511" s="34" t="s">
        <v>26</v>
      </c>
      <c r="B511" s="93">
        <v>40633</v>
      </c>
      <c r="C511" s="15">
        <v>53940</v>
      </c>
      <c r="D511" s="94">
        <v>0.3</v>
      </c>
      <c r="E511" s="95">
        <v>0.3</v>
      </c>
      <c r="F511" s="96">
        <v>52.5</v>
      </c>
      <c r="G511" s="97">
        <v>52</v>
      </c>
      <c r="H511" s="97">
        <v>486</v>
      </c>
      <c r="I511" s="97">
        <v>81</v>
      </c>
      <c r="J511" s="97">
        <v>2200</v>
      </c>
      <c r="K511" s="97">
        <v>52</v>
      </c>
      <c r="L511" s="97">
        <v>463</v>
      </c>
      <c r="M511" s="97">
        <v>81</v>
      </c>
      <c r="N511" s="97">
        <v>2160</v>
      </c>
      <c r="O511" s="98">
        <f t="shared" si="132"/>
        <v>52</v>
      </c>
      <c r="P511" s="98">
        <f t="shared" si="133"/>
        <v>2160</v>
      </c>
      <c r="Q511" s="99" t="s">
        <v>22</v>
      </c>
      <c r="R511" s="98">
        <v>8</v>
      </c>
      <c r="S511" s="100">
        <v>24529.9</v>
      </c>
      <c r="T511" s="101">
        <v>73.330666666666673</v>
      </c>
      <c r="U511" s="101">
        <v>19.667000000000009</v>
      </c>
      <c r="V511" s="101">
        <v>40.962666666666649</v>
      </c>
      <c r="W511" s="101">
        <v>32.660666666666678</v>
      </c>
      <c r="X511" s="101">
        <v>8.3019999999999996</v>
      </c>
      <c r="Y511" s="101">
        <v>2.762666666666667</v>
      </c>
      <c r="Z511" s="101">
        <v>12.385333333333335</v>
      </c>
      <c r="AA511" s="101">
        <v>1.1550000000000001E-2</v>
      </c>
      <c r="AB511" s="101">
        <v>6.0670266666666661</v>
      </c>
      <c r="AC511" s="101">
        <v>0.13536666666666666</v>
      </c>
      <c r="AD511" s="101">
        <v>5.7554066666666683</v>
      </c>
      <c r="AE511" s="101">
        <v>4.5889499999999988</v>
      </c>
      <c r="AF511" s="102">
        <v>99.843943333333357</v>
      </c>
      <c r="AG511" s="103">
        <v>2.3957566666666659</v>
      </c>
      <c r="AH511" s="101">
        <v>3.287406666666667</v>
      </c>
      <c r="AI511" s="101">
        <v>6.0665333333333313</v>
      </c>
      <c r="AJ511" s="100">
        <v>3189</v>
      </c>
      <c r="AK511" s="104">
        <v>44.984556737328141</v>
      </c>
      <c r="AL511" s="104">
        <v>0.50127377978414178</v>
      </c>
      <c r="AM511" s="104">
        <v>7.0221324985782528E-3</v>
      </c>
      <c r="AN511" s="104">
        <v>0.11482920850740383</v>
      </c>
      <c r="AO511" s="104">
        <v>9.0703508403929156E-2</v>
      </c>
      <c r="AP511" s="104">
        <v>2.6313756727298729E-2</v>
      </c>
      <c r="AQ511" s="104">
        <v>2.6252531350306946E-2</v>
      </c>
      <c r="AR511" s="104">
        <v>8.807259283792794E-2</v>
      </c>
      <c r="AS511" s="104">
        <v>5.0854762771560485E-5</v>
      </c>
      <c r="AT511" s="104">
        <v>4.9552124651434125E-2</v>
      </c>
      <c r="AU511" s="104">
        <v>1.2217379744286117E-3</v>
      </c>
      <c r="AV511" s="104">
        <v>1.4199828394624388E-2</v>
      </c>
      <c r="AW511" s="104">
        <v>1.1009110647158597E-2</v>
      </c>
      <c r="AX511" s="104">
        <v>1.1775729960039156E-3</v>
      </c>
      <c r="AY511" s="104">
        <v>1.6725381977666508E-2</v>
      </c>
      <c r="AZ511" s="104">
        <v>4.0202876319584352E-3</v>
      </c>
      <c r="BA511" s="104">
        <v>1.4958640297173694E-2</v>
      </c>
      <c r="BB511" s="104">
        <v>0</v>
      </c>
      <c r="BC511" s="24">
        <v>61</v>
      </c>
      <c r="BD511" s="29">
        <v>46</v>
      </c>
      <c r="BE511" s="30">
        <f t="shared" si="134"/>
        <v>1.0038560163495096</v>
      </c>
      <c r="BF511" s="30">
        <v>0.91874234381380149</v>
      </c>
      <c r="BG511" s="30">
        <f t="shared" si="135"/>
        <v>1.0863519641955175</v>
      </c>
      <c r="BH511" s="31">
        <f t="shared" si="136"/>
        <v>51.900032589169264</v>
      </c>
      <c r="BI511" s="32">
        <f t="shared" si="137"/>
        <v>2346.5202426623177</v>
      </c>
      <c r="BJ511" s="33">
        <f t="shared" si="138"/>
        <v>0.7698777747094302</v>
      </c>
      <c r="BK511" s="33">
        <f t="shared" si="139"/>
        <v>0.7728464359958338</v>
      </c>
      <c r="BL511" s="15"/>
    </row>
    <row r="512" spans="1:64" x14ac:dyDescent="0.3">
      <c r="A512" s="34" t="s">
        <v>26</v>
      </c>
      <c r="B512" s="93">
        <v>40633</v>
      </c>
      <c r="C512" s="15">
        <v>49920.000000000007</v>
      </c>
      <c r="D512" s="94">
        <v>0.65</v>
      </c>
      <c r="E512" s="95">
        <v>0.65</v>
      </c>
      <c r="F512" s="96">
        <v>74.099999999999994</v>
      </c>
      <c r="G512" s="97">
        <v>74</v>
      </c>
      <c r="H512" s="97">
        <v>624</v>
      </c>
      <c r="I512" s="97">
        <v>90</v>
      </c>
      <c r="J512" s="97">
        <v>4490</v>
      </c>
      <c r="K512" s="97">
        <v>74</v>
      </c>
      <c r="L512" s="97">
        <v>626</v>
      </c>
      <c r="M512" s="97">
        <v>90</v>
      </c>
      <c r="N512" s="97">
        <v>4600</v>
      </c>
      <c r="O512" s="98">
        <f t="shared" si="132"/>
        <v>74</v>
      </c>
      <c r="P512" s="98">
        <f t="shared" si="133"/>
        <v>4600</v>
      </c>
      <c r="Q512" s="99" t="s">
        <v>17</v>
      </c>
      <c r="R512" s="98">
        <v>6</v>
      </c>
      <c r="S512" s="100">
        <v>32896.300000000003</v>
      </c>
      <c r="T512" s="101">
        <v>17.173999999999989</v>
      </c>
      <c r="U512" s="101">
        <v>18.366000000000007</v>
      </c>
      <c r="V512" s="101">
        <v>87.613</v>
      </c>
      <c r="W512" s="101">
        <v>77.053000000000011</v>
      </c>
      <c r="X512" s="101">
        <v>10.56</v>
      </c>
      <c r="Y512" s="101">
        <v>1.9046666666666665</v>
      </c>
      <c r="Z512" s="101">
        <v>16.125999999999998</v>
      </c>
      <c r="AA512" s="101">
        <v>1.5453333333333341E-2</v>
      </c>
      <c r="AB512" s="101">
        <v>1.0587599999999999</v>
      </c>
      <c r="AC512" s="101">
        <v>7.007666666666669E-2</v>
      </c>
      <c r="AD512" s="101">
        <v>9.242793333333335</v>
      </c>
      <c r="AE512" s="101">
        <v>8.1287599999999998</v>
      </c>
      <c r="AF512" s="102">
        <v>99.968123333333338</v>
      </c>
      <c r="AG512" s="103">
        <v>2.34232</v>
      </c>
      <c r="AH512" s="101">
        <v>4.0304933333333333</v>
      </c>
      <c r="AI512" s="101">
        <v>9.7424399999999984</v>
      </c>
      <c r="AJ512" s="100">
        <v>3186</v>
      </c>
      <c r="AK512" s="104">
        <v>103.03402518004079</v>
      </c>
      <c r="AL512" s="104">
        <v>0.24104084644640808</v>
      </c>
      <c r="AM512" s="104">
        <v>2.7618085029372727E-2</v>
      </c>
      <c r="AN512" s="104">
        <v>0.61400409972838565</v>
      </c>
      <c r="AO512" s="104">
        <v>0.56013021885069947</v>
      </c>
      <c r="AP512" s="104">
        <v>5.6751120298831004E-2</v>
      </c>
      <c r="AQ512" s="104">
        <v>1.1058881072455425E-2</v>
      </c>
      <c r="AR512" s="104">
        <v>0.12422449089423156</v>
      </c>
      <c r="AS512" s="104">
        <v>5.7134646372336411E-5</v>
      </c>
      <c r="AT512" s="104">
        <v>1.615170750021229E-2</v>
      </c>
      <c r="AU512" s="104">
        <v>4.6659687491255105E-4</v>
      </c>
      <c r="AV512" s="104">
        <v>4.459075157963565E-2</v>
      </c>
      <c r="AW512" s="104">
        <v>4.1350933775888589E-2</v>
      </c>
      <c r="AX512" s="104">
        <v>3.9012229146742145E-4</v>
      </c>
      <c r="AY512" s="104">
        <v>1.5925503294163559E-2</v>
      </c>
      <c r="AZ512" s="104">
        <v>9.1362081221136211E-3</v>
      </c>
      <c r="BA512" s="104">
        <v>4.7008536275432077E-2</v>
      </c>
      <c r="BB512" s="104">
        <v>0</v>
      </c>
      <c r="BC512" s="24">
        <v>54</v>
      </c>
      <c r="BD512" s="29">
        <v>46</v>
      </c>
      <c r="BE512" s="30">
        <f t="shared" si="134"/>
        <v>0.99035995912622687</v>
      </c>
      <c r="BF512" s="30">
        <v>0.91874234381380149</v>
      </c>
      <c r="BG512" s="30">
        <f t="shared" si="135"/>
        <v>1.0937290073049344</v>
      </c>
      <c r="BH512" s="31">
        <f t="shared" si="136"/>
        <v>74.359281223467363</v>
      </c>
      <c r="BI512" s="32">
        <f t="shared" si="137"/>
        <v>5031.153433602698</v>
      </c>
      <c r="BJ512" s="33">
        <f t="shared" si="138"/>
        <v>0.90253810186892269</v>
      </c>
      <c r="BK512" s="33">
        <f t="shared" si="139"/>
        <v>0.89383759767676862</v>
      </c>
      <c r="BL512" s="15"/>
    </row>
    <row r="513" spans="1:64" x14ac:dyDescent="0.3">
      <c r="A513" s="34" t="s">
        <v>26</v>
      </c>
      <c r="B513" s="93">
        <v>40633</v>
      </c>
      <c r="C513" s="15">
        <v>50220.000000000007</v>
      </c>
      <c r="D513" s="94">
        <v>0.65</v>
      </c>
      <c r="E513" s="95">
        <v>0.65</v>
      </c>
      <c r="F513" s="96">
        <v>74.099999999999994</v>
      </c>
      <c r="G513" s="97">
        <v>74</v>
      </c>
      <c r="H513" s="97">
        <v>624</v>
      </c>
      <c r="I513" s="97">
        <v>90</v>
      </c>
      <c r="J513" s="97">
        <v>4460</v>
      </c>
      <c r="K513" s="97">
        <v>74</v>
      </c>
      <c r="L513" s="97">
        <v>619</v>
      </c>
      <c r="M513" s="97">
        <v>90</v>
      </c>
      <c r="N513" s="97">
        <v>4615</v>
      </c>
      <c r="O513" s="98">
        <f t="shared" si="132"/>
        <v>74</v>
      </c>
      <c r="P513" s="98">
        <f t="shared" si="133"/>
        <v>4615</v>
      </c>
      <c r="Q513" s="99" t="s">
        <v>22</v>
      </c>
      <c r="R513" s="98">
        <v>6</v>
      </c>
      <c r="S513" s="100">
        <v>33055.533333333333</v>
      </c>
      <c r="T513" s="101">
        <v>15.792666666666669</v>
      </c>
      <c r="U513" s="101">
        <v>18.322333333333329</v>
      </c>
      <c r="V513" s="101">
        <v>90.25333333333333</v>
      </c>
      <c r="W513" s="101">
        <v>80.039000000000001</v>
      </c>
      <c r="X513" s="101">
        <v>10.214333333333334</v>
      </c>
      <c r="Y513" s="101">
        <v>1.8013333333333341</v>
      </c>
      <c r="Z513" s="101">
        <v>16.679666666666666</v>
      </c>
      <c r="AA513" s="101">
        <v>1.5513333333333339E-2</v>
      </c>
      <c r="AB513" s="101">
        <v>0.96890000000000009</v>
      </c>
      <c r="AC513" s="101">
        <v>6.5950000000000009E-2</v>
      </c>
      <c r="AD513" s="101">
        <v>9.4766833333333338</v>
      </c>
      <c r="AE513" s="101">
        <v>8.4041666666666668</v>
      </c>
      <c r="AF513" s="102">
        <v>99.970646666666696</v>
      </c>
      <c r="AG513" s="103">
        <v>2.4114499999999999</v>
      </c>
      <c r="AH513" s="101">
        <v>4.0444933333333326</v>
      </c>
      <c r="AI513" s="101">
        <v>9.9889666666666628</v>
      </c>
      <c r="AJ513" s="100">
        <v>3186</v>
      </c>
      <c r="AK513" s="104">
        <v>149.77102830506897</v>
      </c>
      <c r="AL513" s="104">
        <v>0.38932242938583661</v>
      </c>
      <c r="AM513" s="104">
        <v>1.869599502259929E-2</v>
      </c>
      <c r="AN513" s="104">
        <v>1.0015723271124246</v>
      </c>
      <c r="AO513" s="104">
        <v>0.9220567339863539</v>
      </c>
      <c r="AP513" s="104">
        <v>8.1311802313085352E-2</v>
      </c>
      <c r="AQ513" s="104">
        <v>2.4457328544635268E-2</v>
      </c>
      <c r="AR513" s="104">
        <v>0.1370497854000424</v>
      </c>
      <c r="AS513" s="104">
        <v>7.3029674334021709E-5</v>
      </c>
      <c r="AT513" s="104">
        <v>2.6934377469233859E-2</v>
      </c>
      <c r="AU513" s="104">
        <v>1.1678893428922878E-3</v>
      </c>
      <c r="AV513" s="104">
        <v>6.5427607182360084E-2</v>
      </c>
      <c r="AW513" s="104">
        <v>6.1541582988915718E-2</v>
      </c>
      <c r="AX513" s="104">
        <v>7.1232176637341365E-4</v>
      </c>
      <c r="AY513" s="104">
        <v>1.8459139405351661E-2</v>
      </c>
      <c r="AZ513" s="104">
        <v>1.3259763698246467E-2</v>
      </c>
      <c r="BA513" s="104">
        <v>6.8957554827706061E-2</v>
      </c>
      <c r="BB513" s="104">
        <v>0</v>
      </c>
      <c r="BC513" s="24">
        <v>54</v>
      </c>
      <c r="BD513" s="29">
        <v>46</v>
      </c>
      <c r="BE513" s="30">
        <f t="shared" si="134"/>
        <v>0.99035995912622687</v>
      </c>
      <c r="BF513" s="30">
        <v>0.91874234381380149</v>
      </c>
      <c r="BG513" s="30">
        <f t="shared" si="135"/>
        <v>1.0937290073049344</v>
      </c>
      <c r="BH513" s="31">
        <f t="shared" si="136"/>
        <v>74.359281223467363</v>
      </c>
      <c r="BI513" s="32">
        <f t="shared" si="137"/>
        <v>5047.5593687122719</v>
      </c>
      <c r="BJ513" s="33">
        <f t="shared" si="138"/>
        <v>0.90253810186892269</v>
      </c>
      <c r="BK513" s="33">
        <f t="shared" si="139"/>
        <v>0.89383759767676862</v>
      </c>
      <c r="BL513" s="15"/>
    </row>
    <row r="514" spans="1:64" x14ac:dyDescent="0.3">
      <c r="A514" s="34" t="s">
        <v>26</v>
      </c>
      <c r="B514" s="93">
        <v>40633</v>
      </c>
      <c r="C514" s="15"/>
      <c r="D514" s="94">
        <v>0.65</v>
      </c>
      <c r="E514" s="95">
        <v>0.65</v>
      </c>
      <c r="F514" s="96">
        <v>74.099999999999994</v>
      </c>
      <c r="G514" s="97">
        <v>74</v>
      </c>
      <c r="H514" s="97">
        <v>624</v>
      </c>
      <c r="I514" s="97">
        <v>90</v>
      </c>
      <c r="J514" s="97">
        <v>4460</v>
      </c>
      <c r="K514" s="97">
        <v>74</v>
      </c>
      <c r="L514" s="97">
        <v>619</v>
      </c>
      <c r="M514" s="97">
        <v>90</v>
      </c>
      <c r="N514" s="97">
        <v>4615</v>
      </c>
      <c r="O514" s="98">
        <f t="shared" si="132"/>
        <v>74</v>
      </c>
      <c r="P514" s="98">
        <f t="shared" si="133"/>
        <v>4615</v>
      </c>
      <c r="Q514" s="99" t="s">
        <v>22</v>
      </c>
      <c r="R514" s="98">
        <v>6</v>
      </c>
      <c r="S514" s="100">
        <v>35258.966666666667</v>
      </c>
      <c r="T514" s="101">
        <v>18.894000000000002</v>
      </c>
      <c r="U514" s="101">
        <v>18.176000000000002</v>
      </c>
      <c r="V514" s="101">
        <v>105.2763333333333</v>
      </c>
      <c r="W514" s="101">
        <v>94.525000000000006</v>
      </c>
      <c r="X514" s="101">
        <v>10.751333333333331</v>
      </c>
      <c r="Y514" s="101">
        <v>1.5886666666666664</v>
      </c>
      <c r="Z514" s="101"/>
      <c r="AA514" s="101">
        <v>1.6550000000000006E-2</v>
      </c>
      <c r="AB514" s="101">
        <v>1.0860233333333331</v>
      </c>
      <c r="AC514" s="101">
        <v>5.4606666666666678E-2</v>
      </c>
      <c r="AD514" s="101">
        <v>10.378046666666666</v>
      </c>
      <c r="AE514" s="101">
        <v>9.3182599999999987</v>
      </c>
      <c r="AF514" s="102">
        <v>99.969026666666636</v>
      </c>
      <c r="AG514" s="103"/>
      <c r="AH514" s="101">
        <v>4.2398366666666663</v>
      </c>
      <c r="AI514" s="101">
        <v>10.939056666666668</v>
      </c>
      <c r="AJ514" s="100">
        <v>3184</v>
      </c>
      <c r="AK514" s="104">
        <v>112.23665985812966</v>
      </c>
      <c r="AL514" s="104">
        <v>0.43062584767940548</v>
      </c>
      <c r="AM514" s="104">
        <v>1.8307714597762308E-2</v>
      </c>
      <c r="AN514" s="104">
        <v>5.822143510553289</v>
      </c>
      <c r="AO514" s="104">
        <v>6.7665270213776569</v>
      </c>
      <c r="AP514" s="104">
        <v>0.96360577621456489</v>
      </c>
      <c r="AQ514" s="104">
        <v>1.6344003083137552E-2</v>
      </c>
      <c r="AR514" s="104">
        <v>2.8945052978946562E-2</v>
      </c>
      <c r="AS514" s="104">
        <v>5.0854762771560464E-5</v>
      </c>
      <c r="AT514" s="104">
        <v>2.753168310715208E-2</v>
      </c>
      <c r="AU514" s="104">
        <v>6.6949972745137935E-4</v>
      </c>
      <c r="AV514" s="104">
        <v>0.57434569473226438</v>
      </c>
      <c r="AW514" s="104">
        <v>0.66760867466113372</v>
      </c>
      <c r="AX514" s="104">
        <v>6.7870735826314687E-4</v>
      </c>
      <c r="AY514" s="104">
        <v>4.6851146037823511E-3</v>
      </c>
      <c r="AZ514" s="104">
        <v>9.8917061508474596E-3</v>
      </c>
      <c r="BA514" s="104">
        <v>0.60537852318471286</v>
      </c>
      <c r="BB514" s="104">
        <v>0</v>
      </c>
      <c r="BC514" s="24">
        <v>55</v>
      </c>
      <c r="BD514" s="29">
        <v>46</v>
      </c>
      <c r="BE514" s="30">
        <f t="shared" si="134"/>
        <v>0.99228796730098157</v>
      </c>
      <c r="BF514" s="30">
        <v>0.91874234381380149</v>
      </c>
      <c r="BG514" s="30">
        <f t="shared" si="135"/>
        <v>1.092665936987151</v>
      </c>
      <c r="BH514" s="31">
        <f t="shared" si="136"/>
        <v>74.287006332527824</v>
      </c>
      <c r="BI514" s="32">
        <f t="shared" si="137"/>
        <v>5042.6532991957019</v>
      </c>
      <c r="BJ514" s="33">
        <f t="shared" si="138"/>
        <v>0.90208731470452586</v>
      </c>
      <c r="BK514" s="33">
        <f t="shared" si="139"/>
        <v>0.89513038783615484</v>
      </c>
      <c r="BL514" s="15"/>
    </row>
    <row r="515" spans="1:64" x14ac:dyDescent="0.3">
      <c r="A515" s="34" t="s">
        <v>26</v>
      </c>
      <c r="B515" s="93">
        <v>40633</v>
      </c>
      <c r="C515" s="15">
        <v>53340</v>
      </c>
      <c r="D515" s="94">
        <v>0.65</v>
      </c>
      <c r="E515" s="95">
        <v>0.65</v>
      </c>
      <c r="F515" s="96">
        <v>74.099999999999994</v>
      </c>
      <c r="G515" s="97">
        <v>74</v>
      </c>
      <c r="H515" s="97">
        <v>625</v>
      </c>
      <c r="I515" s="97">
        <v>90</v>
      </c>
      <c r="J515" s="97">
        <v>4470</v>
      </c>
      <c r="K515" s="97">
        <v>74.5</v>
      </c>
      <c r="L515" s="97">
        <v>615</v>
      </c>
      <c r="M515" s="97">
        <v>91</v>
      </c>
      <c r="N515" s="97">
        <v>4550</v>
      </c>
      <c r="O515" s="98">
        <f t="shared" si="132"/>
        <v>74.5</v>
      </c>
      <c r="P515" s="98">
        <f t="shared" si="133"/>
        <v>4550</v>
      </c>
      <c r="Q515" s="99" t="s">
        <v>17</v>
      </c>
      <c r="R515" s="98">
        <v>6</v>
      </c>
      <c r="S515" s="100">
        <v>31999.733333333334</v>
      </c>
      <c r="T515" s="101">
        <v>14.565999999999995</v>
      </c>
      <c r="U515" s="101">
        <v>18.47366666666667</v>
      </c>
      <c r="V515" s="101">
        <v>85.04000000000002</v>
      </c>
      <c r="W515" s="101">
        <v>75.165999999999983</v>
      </c>
      <c r="X515" s="101">
        <v>9.8740000000000023</v>
      </c>
      <c r="Y515" s="101">
        <v>1.2276666666666667</v>
      </c>
      <c r="Z515" s="101">
        <v>16.475000000000001</v>
      </c>
      <c r="AA515" s="101">
        <v>1.500000000000001E-2</v>
      </c>
      <c r="AB515" s="101">
        <v>0.92330999999999996</v>
      </c>
      <c r="AC515" s="101">
        <v>4.6396666666666676E-2</v>
      </c>
      <c r="AD515" s="101">
        <v>9.218473333333332</v>
      </c>
      <c r="AE515" s="101">
        <v>8.1481133333333329</v>
      </c>
      <c r="AF515" s="102">
        <v>99.973666666666674</v>
      </c>
      <c r="AG515" s="103">
        <v>2.4589033333333337</v>
      </c>
      <c r="AH515" s="101">
        <v>3.9507233333333329</v>
      </c>
      <c r="AI515" s="101">
        <v>9.7167900000000031</v>
      </c>
      <c r="AJ515" s="100">
        <v>3187</v>
      </c>
      <c r="AK515" s="104">
        <v>29.601879404970727</v>
      </c>
      <c r="AL515" s="104">
        <v>0.23705957348199194</v>
      </c>
      <c r="AM515" s="104">
        <v>7.6489049625705508E-3</v>
      </c>
      <c r="AN515" s="104">
        <v>0.14147011381718813</v>
      </c>
      <c r="AO515" s="104">
        <v>0.13800549714188787</v>
      </c>
      <c r="AP515" s="104">
        <v>1.753813578737955E-2</v>
      </c>
      <c r="AQ515" s="104">
        <v>1.2228664272317629E-2</v>
      </c>
      <c r="AR515" s="104">
        <v>0.1214779673509733</v>
      </c>
      <c r="AS515" s="104">
        <v>1.0586274101406941E-17</v>
      </c>
      <c r="AT515" s="104">
        <v>1.5034520048988875E-2</v>
      </c>
      <c r="AU515" s="104">
        <v>4.8812331210063351E-4</v>
      </c>
      <c r="AV515" s="104">
        <v>9.130167250548403E-3</v>
      </c>
      <c r="AW515" s="104">
        <v>9.5599283410002771E-3</v>
      </c>
      <c r="AX515" s="104">
        <v>3.5557950110951572E-4</v>
      </c>
      <c r="AY515" s="104">
        <v>1.8245783326440168E-2</v>
      </c>
      <c r="AZ515" s="104">
        <v>2.625693121409289E-3</v>
      </c>
      <c r="BA515" s="104">
        <v>9.6181348109383013E-3</v>
      </c>
      <c r="BB515" s="104">
        <v>0</v>
      </c>
      <c r="BC515" s="24">
        <v>60</v>
      </c>
      <c r="BD515" s="29">
        <v>46</v>
      </c>
      <c r="BE515" s="30">
        <f t="shared" si="134"/>
        <v>1.0019280081747548</v>
      </c>
      <c r="BF515" s="30">
        <v>0.91874234381380149</v>
      </c>
      <c r="BG515" s="30">
        <f t="shared" si="135"/>
        <v>1.0873966943609761</v>
      </c>
      <c r="BH515" s="31">
        <f t="shared" si="136"/>
        <v>74.42828537862745</v>
      </c>
      <c r="BI515" s="32">
        <f t="shared" si="137"/>
        <v>4947.6549593424415</v>
      </c>
      <c r="BJ515" s="33">
        <f t="shared" si="138"/>
        <v>0.90296872094768332</v>
      </c>
      <c r="BK515" s="33">
        <f t="shared" si="139"/>
        <v>0.90470965202321829</v>
      </c>
      <c r="BL515" s="15"/>
    </row>
    <row r="516" spans="1:64" x14ac:dyDescent="0.3">
      <c r="A516" s="34" t="s">
        <v>26</v>
      </c>
      <c r="B516" s="93">
        <v>40633</v>
      </c>
      <c r="C516" s="15">
        <v>53580</v>
      </c>
      <c r="D516" s="94">
        <v>0.65</v>
      </c>
      <c r="E516" s="95">
        <v>0.65</v>
      </c>
      <c r="F516" s="96">
        <v>74.099999999999994</v>
      </c>
      <c r="G516" s="97">
        <v>74</v>
      </c>
      <c r="H516" s="97">
        <v>618</v>
      </c>
      <c r="I516" s="97">
        <v>90</v>
      </c>
      <c r="J516" s="97">
        <v>4470</v>
      </c>
      <c r="K516" s="97">
        <v>74.5</v>
      </c>
      <c r="L516" s="97">
        <v>608</v>
      </c>
      <c r="M516" s="97">
        <v>91</v>
      </c>
      <c r="N516" s="97">
        <v>4530</v>
      </c>
      <c r="O516" s="98">
        <f t="shared" si="132"/>
        <v>74.5</v>
      </c>
      <c r="P516" s="98">
        <f t="shared" si="133"/>
        <v>4530</v>
      </c>
      <c r="Q516" s="99" t="s">
        <v>22</v>
      </c>
      <c r="R516" s="98">
        <v>6</v>
      </c>
      <c r="S516" s="100">
        <v>32715.266666666666</v>
      </c>
      <c r="T516" s="101">
        <v>13.915333333333338</v>
      </c>
      <c r="U516" s="101">
        <v>18.364000000000008</v>
      </c>
      <c r="V516" s="101">
        <v>86.34966666666665</v>
      </c>
      <c r="W516" s="101">
        <v>76.317999999999984</v>
      </c>
      <c r="X516" s="101">
        <v>10.031666666666668</v>
      </c>
      <c r="Y516" s="101">
        <v>1.1433333333333338</v>
      </c>
      <c r="Z516" s="101">
        <v>16.852666666666668</v>
      </c>
      <c r="AA516" s="101">
        <v>1.5383333333333343E-2</v>
      </c>
      <c r="AB516" s="101">
        <v>0.86269666666666678</v>
      </c>
      <c r="AC516" s="101">
        <v>4.2300000000000004E-2</v>
      </c>
      <c r="AD516" s="101">
        <v>9.1600566666666641</v>
      </c>
      <c r="AE516" s="101">
        <v>8.0958933333333327</v>
      </c>
      <c r="AF516" s="102">
        <v>99.97550333333335</v>
      </c>
      <c r="AG516" s="103">
        <v>2.4614333333333334</v>
      </c>
      <c r="AH516" s="101">
        <v>4.014219999999999</v>
      </c>
      <c r="AI516" s="101">
        <v>9.6552199999999981</v>
      </c>
      <c r="AJ516" s="100">
        <v>3187</v>
      </c>
      <c r="AK516" s="104">
        <v>30.731241356979268</v>
      </c>
      <c r="AL516" s="104">
        <v>0.26175446949135589</v>
      </c>
      <c r="AM516" s="104">
        <v>7.7013209793895549E-3</v>
      </c>
      <c r="AN516" s="104">
        <v>0.12625871996743923</v>
      </c>
      <c r="AO516" s="104">
        <v>9.151596808094746E-2</v>
      </c>
      <c r="AP516" s="104">
        <v>3.6491220799012646E-2</v>
      </c>
      <c r="AQ516" s="104">
        <v>9.942362632324564E-3</v>
      </c>
      <c r="AR516" s="104">
        <v>0.11113624236861748</v>
      </c>
      <c r="AS516" s="104">
        <v>3.7904902178945592E-5</v>
      </c>
      <c r="AT516" s="104">
        <v>1.5870738273102897E-2</v>
      </c>
      <c r="AU516" s="104">
        <v>3.9128435731046343E-4</v>
      </c>
      <c r="AV516" s="104">
        <v>1.0712116353998847E-2</v>
      </c>
      <c r="AW516" s="104">
        <v>7.6560065818681786E-3</v>
      </c>
      <c r="AX516" s="104">
        <v>3.5862124226508359E-4</v>
      </c>
      <c r="AY516" s="104">
        <v>1.5545779632035694E-2</v>
      </c>
      <c r="AZ516" s="104">
        <v>2.7362697991596134E-3</v>
      </c>
      <c r="BA516" s="104">
        <v>1.1294502782480087E-2</v>
      </c>
      <c r="BB516" s="104">
        <v>0</v>
      </c>
      <c r="BC516" s="24">
        <v>60</v>
      </c>
      <c r="BD516" s="29">
        <v>46</v>
      </c>
      <c r="BE516" s="30">
        <f t="shared" si="134"/>
        <v>1.0019280081747548</v>
      </c>
      <c r="BF516" s="30">
        <v>0.91874234381380149</v>
      </c>
      <c r="BG516" s="30">
        <f t="shared" si="135"/>
        <v>1.0873966943609761</v>
      </c>
      <c r="BH516" s="31">
        <f t="shared" si="136"/>
        <v>74.42828537862745</v>
      </c>
      <c r="BI516" s="32">
        <f t="shared" si="137"/>
        <v>4925.9070254552216</v>
      </c>
      <c r="BJ516" s="33">
        <f t="shared" si="138"/>
        <v>0.90296872094768332</v>
      </c>
      <c r="BK516" s="33">
        <f t="shared" si="139"/>
        <v>0.90470965202321829</v>
      </c>
      <c r="BL516" s="15"/>
    </row>
    <row r="517" spans="1:64" x14ac:dyDescent="0.3">
      <c r="A517" s="34" t="s">
        <v>26</v>
      </c>
      <c r="B517" s="93">
        <v>40633</v>
      </c>
      <c r="C517" s="15">
        <v>50760</v>
      </c>
      <c r="D517" s="94">
        <v>0.85</v>
      </c>
      <c r="E517" s="95">
        <v>0.85</v>
      </c>
      <c r="F517" s="96">
        <v>82.7</v>
      </c>
      <c r="G517" s="97">
        <v>82</v>
      </c>
      <c r="H517" s="97">
        <v>692</v>
      </c>
      <c r="I517" s="97">
        <v>92</v>
      </c>
      <c r="J517" s="97">
        <v>5840</v>
      </c>
      <c r="K517" s="97">
        <v>82.5</v>
      </c>
      <c r="L517" s="97">
        <v>694</v>
      </c>
      <c r="M517" s="97">
        <v>94</v>
      </c>
      <c r="N517" s="97">
        <v>5800</v>
      </c>
      <c r="O517" s="98">
        <f t="shared" si="132"/>
        <v>82.5</v>
      </c>
      <c r="P517" s="98">
        <f t="shared" si="133"/>
        <v>5800</v>
      </c>
      <c r="Q517" s="99" t="s">
        <v>22</v>
      </c>
      <c r="R517" s="98">
        <v>6</v>
      </c>
      <c r="S517" s="100">
        <v>38187.76666666667</v>
      </c>
      <c r="T517" s="101">
        <v>15.560666666666666</v>
      </c>
      <c r="U517" s="101">
        <v>17.49666666666667</v>
      </c>
      <c r="V517" s="101">
        <v>132.87</v>
      </c>
      <c r="W517" s="101">
        <v>119.7566666666667</v>
      </c>
      <c r="X517" s="101">
        <v>13.113333333333332</v>
      </c>
      <c r="Y517" s="101">
        <v>1.175</v>
      </c>
      <c r="Z517" s="101">
        <v>19.790666666666663</v>
      </c>
      <c r="AA517" s="101">
        <v>1.7916666666666678E-2</v>
      </c>
      <c r="AB517" s="101">
        <v>0.82537333333333307</v>
      </c>
      <c r="AC517" s="101">
        <v>3.7376666666666683E-2</v>
      </c>
      <c r="AD517" s="101">
        <v>12.119346666666667</v>
      </c>
      <c r="AE517" s="101">
        <v>10.923236666666668</v>
      </c>
      <c r="AF517" s="102">
        <v>99.976870000000019</v>
      </c>
      <c r="AG517" s="103">
        <v>2.4854799999999999</v>
      </c>
      <c r="AH517" s="101">
        <v>4.4975966666666665</v>
      </c>
      <c r="AI517" s="101">
        <v>12.774479999999999</v>
      </c>
      <c r="AJ517" s="100">
        <v>3182</v>
      </c>
      <c r="AK517" s="104">
        <v>94.703778948870834</v>
      </c>
      <c r="AL517" s="104">
        <v>0.28320740947512502</v>
      </c>
      <c r="AM517" s="104">
        <v>1.0933445471811156E-2</v>
      </c>
      <c r="AN517" s="104">
        <v>0.63634191633692572</v>
      </c>
      <c r="AO517" s="104">
        <v>0.58172355878124071</v>
      </c>
      <c r="AP517" s="104">
        <v>7.3029674334021868E-2</v>
      </c>
      <c r="AQ517" s="104">
        <v>1.3833991121322437E-2</v>
      </c>
      <c r="AR517" s="104">
        <v>0.16283974210665345</v>
      </c>
      <c r="AS517" s="104">
        <v>4.6113303737741132E-5</v>
      </c>
      <c r="AT517" s="104">
        <v>1.5139988915709808E-2</v>
      </c>
      <c r="AU517" s="104">
        <v>4.7174169826829748E-4</v>
      </c>
      <c r="AV517" s="104">
        <v>4.9972252530664264E-2</v>
      </c>
      <c r="AW517" s="104">
        <v>4.4999980715193878E-2</v>
      </c>
      <c r="AX517" s="104">
        <v>3.5345584516635462E-4</v>
      </c>
      <c r="AY517" s="104">
        <v>1.8263085058720742E-2</v>
      </c>
      <c r="AZ517" s="104">
        <v>8.3267530341637145E-3</v>
      </c>
      <c r="BA517" s="104">
        <v>5.2675161980341154E-2</v>
      </c>
      <c r="BB517" s="104">
        <v>0</v>
      </c>
      <c r="BC517" s="24">
        <v>56</v>
      </c>
      <c r="BD517" s="29">
        <v>46</v>
      </c>
      <c r="BE517" s="30">
        <f t="shared" si="134"/>
        <v>0.99421597547573626</v>
      </c>
      <c r="BF517" s="30">
        <v>0.91874234381380149</v>
      </c>
      <c r="BG517" s="30">
        <f t="shared" si="135"/>
        <v>1.0916059604687989</v>
      </c>
      <c r="BH517" s="31">
        <f t="shared" si="136"/>
        <v>82.739631037983159</v>
      </c>
      <c r="BI517" s="32">
        <f t="shared" si="137"/>
        <v>6331.3145707190333</v>
      </c>
      <c r="BJ517" s="33">
        <f t="shared" si="138"/>
        <v>0.95672816049620146</v>
      </c>
      <c r="BK517" s="33">
        <f t="shared" si="139"/>
        <v>0.95119442135283772</v>
      </c>
      <c r="BL517" s="15"/>
    </row>
    <row r="518" spans="1:64" x14ac:dyDescent="0.3">
      <c r="A518" s="34" t="s">
        <v>26</v>
      </c>
      <c r="B518" s="93">
        <v>40633</v>
      </c>
      <c r="C518" s="15"/>
      <c r="D518" s="94">
        <v>0.85</v>
      </c>
      <c r="E518" s="95">
        <v>0.85</v>
      </c>
      <c r="F518" s="96">
        <v>82.7</v>
      </c>
      <c r="G518" s="97">
        <v>82</v>
      </c>
      <c r="H518" s="97">
        <v>692</v>
      </c>
      <c r="I518" s="97">
        <v>92</v>
      </c>
      <c r="J518" s="97">
        <v>5840</v>
      </c>
      <c r="K518" s="97">
        <v>82.5</v>
      </c>
      <c r="L518" s="97">
        <v>694</v>
      </c>
      <c r="M518" s="97">
        <v>94</v>
      </c>
      <c r="N518" s="97">
        <v>5800</v>
      </c>
      <c r="O518" s="98">
        <f t="shared" si="132"/>
        <v>82.5</v>
      </c>
      <c r="P518" s="98">
        <f t="shared" si="133"/>
        <v>5800</v>
      </c>
      <c r="Q518" s="99" t="s">
        <v>17</v>
      </c>
      <c r="R518" s="98">
        <v>6</v>
      </c>
      <c r="S518" s="100">
        <v>38935.599999999999</v>
      </c>
      <c r="T518" s="101">
        <v>16.386000000000006</v>
      </c>
      <c r="U518" s="101">
        <v>17.345333333333333</v>
      </c>
      <c r="V518" s="101">
        <v>130.48666666666665</v>
      </c>
      <c r="W518" s="101">
        <v>117.21333333333334</v>
      </c>
      <c r="X518" s="101">
        <v>13.273333333333335</v>
      </c>
      <c r="Y518" s="101">
        <v>1.1240000000000001</v>
      </c>
      <c r="Z518" s="101">
        <v>20.333000000000002</v>
      </c>
      <c r="AA518" s="101">
        <v>1.8269999999999998E-2</v>
      </c>
      <c r="AB518" s="101">
        <v>0.85215000000000019</v>
      </c>
      <c r="AC518" s="101">
        <v>3.506666666666667E-2</v>
      </c>
      <c r="AD518" s="101">
        <v>11.679146666666666</v>
      </c>
      <c r="AE518" s="101">
        <v>10.491093333333337</v>
      </c>
      <c r="AF518" s="102">
        <v>99.976483333333334</v>
      </c>
      <c r="AG518" s="103">
        <v>2.5059766666666672</v>
      </c>
      <c r="AH518" s="101">
        <v>4.5633333333333335</v>
      </c>
      <c r="AI518" s="101">
        <v>12.310476666666665</v>
      </c>
      <c r="AJ518" s="100">
        <v>3181.8333333333335</v>
      </c>
      <c r="AK518" s="104">
        <v>243.00086561481615</v>
      </c>
      <c r="AL518" s="104">
        <v>0.47083637980882831</v>
      </c>
      <c r="AM518" s="104">
        <v>3.7391990045198345E-2</v>
      </c>
      <c r="AN518" s="104">
        <v>1.3029762570501517</v>
      </c>
      <c r="AO518" s="104">
        <v>1.208799157137763</v>
      </c>
      <c r="AP518" s="104">
        <v>0.10482607379429275</v>
      </c>
      <c r="AQ518" s="104">
        <v>6.214554662658558E-3</v>
      </c>
      <c r="AR518" s="104">
        <v>0.15547812796638238</v>
      </c>
      <c r="AS518" s="104">
        <v>1.2077336998093447E-4</v>
      </c>
      <c r="AT518" s="104">
        <v>1.994799704749569E-2</v>
      </c>
      <c r="AU518" s="104">
        <v>3.8267059151337392E-4</v>
      </c>
      <c r="AV518" s="104">
        <v>5.2493767993552702E-2</v>
      </c>
      <c r="AW518" s="104">
        <v>5.1023111283588454E-2</v>
      </c>
      <c r="AX518" s="104">
        <v>4.4804812959952229E-4</v>
      </c>
      <c r="AY518" s="104">
        <v>2.7913569600036683E-2</v>
      </c>
      <c r="AZ518" s="104">
        <v>2.1358666711154099E-2</v>
      </c>
      <c r="BA518" s="104">
        <v>5.5329524969344748E-2</v>
      </c>
      <c r="BB518" s="104">
        <v>0.37904902178945149</v>
      </c>
      <c r="BC518" s="24">
        <v>56</v>
      </c>
      <c r="BD518" s="29">
        <v>46</v>
      </c>
      <c r="BE518" s="30">
        <f t="shared" si="134"/>
        <v>0.99421597547573626</v>
      </c>
      <c r="BF518" s="30">
        <v>0.91874234381380149</v>
      </c>
      <c r="BG518" s="30">
        <f t="shared" si="135"/>
        <v>1.0916059604687989</v>
      </c>
      <c r="BH518" s="31">
        <f t="shared" si="136"/>
        <v>82.739631037983159</v>
      </c>
      <c r="BI518" s="32">
        <f t="shared" si="137"/>
        <v>6331.3145707190333</v>
      </c>
      <c r="BJ518" s="33">
        <f t="shared" si="138"/>
        <v>0.95672816049620146</v>
      </c>
      <c r="BK518" s="33">
        <f t="shared" si="139"/>
        <v>0.95119442135283772</v>
      </c>
      <c r="BL518" s="15"/>
    </row>
    <row r="519" spans="1:64" x14ac:dyDescent="0.3">
      <c r="A519" s="34" t="s">
        <v>26</v>
      </c>
      <c r="B519" s="93">
        <v>40633</v>
      </c>
      <c r="C519" s="15">
        <v>52980</v>
      </c>
      <c r="D519" s="94">
        <v>0.85</v>
      </c>
      <c r="E519" s="95">
        <v>0.85</v>
      </c>
      <c r="F519" s="96">
        <v>82.7</v>
      </c>
      <c r="G519" s="97">
        <v>82.5</v>
      </c>
      <c r="H519" s="97">
        <v>715</v>
      </c>
      <c r="I519" s="97">
        <v>92</v>
      </c>
      <c r="J519" s="97">
        <v>6050</v>
      </c>
      <c r="K519" s="97">
        <v>82.5</v>
      </c>
      <c r="L519" s="97">
        <v>702</v>
      </c>
      <c r="M519" s="97">
        <v>92</v>
      </c>
      <c r="N519" s="97">
        <v>6000</v>
      </c>
      <c r="O519" s="98">
        <f t="shared" si="132"/>
        <v>82.5</v>
      </c>
      <c r="P519" s="98">
        <f t="shared" si="133"/>
        <v>6000</v>
      </c>
      <c r="Q519" s="99" t="s">
        <v>22</v>
      </c>
      <c r="R519" s="98">
        <v>6</v>
      </c>
      <c r="S519" s="100">
        <v>37858.433333333334</v>
      </c>
      <c r="T519" s="101">
        <v>14.283333333333333</v>
      </c>
      <c r="U519" s="101">
        <v>17.535333333333345</v>
      </c>
      <c r="V519" s="101">
        <v>126.73666666666668</v>
      </c>
      <c r="W519" s="101">
        <v>113.99666666666666</v>
      </c>
      <c r="X519" s="101">
        <v>12.740000000000002</v>
      </c>
      <c r="Y519" s="101">
        <v>1.8193333333333335</v>
      </c>
      <c r="Z519" s="101">
        <v>19.627333333333336</v>
      </c>
      <c r="AA519" s="101">
        <v>1.7743333333333333E-2</v>
      </c>
      <c r="AB519" s="101">
        <v>0.76418333333333321</v>
      </c>
      <c r="AC519" s="101">
        <v>5.8359999999999995E-2</v>
      </c>
      <c r="AD519" s="101">
        <v>11.657966666666665</v>
      </c>
      <c r="AE519" s="101">
        <v>10.486073333333337</v>
      </c>
      <c r="AF519" s="102">
        <v>99.976209999999995</v>
      </c>
      <c r="AG519" s="103">
        <v>2.4858566666666664</v>
      </c>
      <c r="AH519" s="101">
        <v>4.4684733333333329</v>
      </c>
      <c r="AI519" s="101">
        <v>12.288163333333333</v>
      </c>
      <c r="AJ519" s="100">
        <v>3182.4333333333334</v>
      </c>
      <c r="AK519" s="104">
        <v>57.668902355782095</v>
      </c>
      <c r="AL519" s="104">
        <v>0.22109965506814</v>
      </c>
      <c r="AM519" s="104">
        <v>9.3710240611163224E-3</v>
      </c>
      <c r="AN519" s="104">
        <v>0.37461090924808343</v>
      </c>
      <c r="AO519" s="104">
        <v>0.32534685293182675</v>
      </c>
      <c r="AP519" s="104">
        <v>7.2397370880059639E-2</v>
      </c>
      <c r="AQ519" s="104">
        <v>4.0762840865208344E-2</v>
      </c>
      <c r="AR519" s="104">
        <v>0.19534113985389356</v>
      </c>
      <c r="AS519" s="104">
        <v>5.0400693299372792E-5</v>
      </c>
      <c r="AT519" s="104">
        <v>1.1385080477153609E-2</v>
      </c>
      <c r="AU519" s="104">
        <v>1.2198360545581514E-3</v>
      </c>
      <c r="AV519" s="104">
        <v>4.7973076740542971E-2</v>
      </c>
      <c r="AW519" s="104">
        <v>4.132410111948398E-2</v>
      </c>
      <c r="AX519" s="104">
        <v>3.2731931051084486E-4</v>
      </c>
      <c r="AY519" s="104">
        <v>2.4198385288583032E-2</v>
      </c>
      <c r="AZ519" s="104">
        <v>5.06842377275518E-3</v>
      </c>
      <c r="BA519" s="104">
        <v>5.0551813524093284E-2</v>
      </c>
      <c r="BB519" s="104">
        <v>0.50400693299373078</v>
      </c>
      <c r="BC519" s="24">
        <v>60</v>
      </c>
      <c r="BD519" s="29">
        <v>45</v>
      </c>
      <c r="BE519" s="30">
        <f t="shared" si="134"/>
        <v>1.0019280081747548</v>
      </c>
      <c r="BF519" s="30">
        <v>0.91874234381380149</v>
      </c>
      <c r="BG519" s="30">
        <f t="shared" si="135"/>
        <v>1.0873966943609761</v>
      </c>
      <c r="BH519" s="31">
        <f t="shared" si="136"/>
        <v>82.420584479688117</v>
      </c>
      <c r="BI519" s="32">
        <f t="shared" si="137"/>
        <v>6524.3801661658563</v>
      </c>
      <c r="BJ519" s="33">
        <f t="shared" si="138"/>
        <v>0.95458697842728768</v>
      </c>
      <c r="BK519" s="33">
        <f t="shared" si="139"/>
        <v>0.95642742992521002</v>
      </c>
      <c r="BL519" s="15"/>
    </row>
    <row r="520" spans="1:64" x14ac:dyDescent="0.3">
      <c r="A520" s="34" t="s">
        <v>26</v>
      </c>
      <c r="B520" s="93">
        <v>40633</v>
      </c>
      <c r="C520" s="15"/>
      <c r="D520" s="94">
        <v>0.85</v>
      </c>
      <c r="E520" s="95">
        <v>0.85</v>
      </c>
      <c r="F520" s="96">
        <v>82.7</v>
      </c>
      <c r="G520" s="97">
        <v>82.5</v>
      </c>
      <c r="H520" s="97">
        <v>715</v>
      </c>
      <c r="I520" s="97">
        <v>92</v>
      </c>
      <c r="J520" s="97">
        <v>6050</v>
      </c>
      <c r="K520" s="97">
        <v>82.5</v>
      </c>
      <c r="L520" s="97">
        <v>702</v>
      </c>
      <c r="M520" s="97">
        <v>92</v>
      </c>
      <c r="N520" s="97">
        <v>6000</v>
      </c>
      <c r="O520" s="98">
        <f t="shared" si="132"/>
        <v>82.5</v>
      </c>
      <c r="P520" s="98">
        <f t="shared" si="133"/>
        <v>6000</v>
      </c>
      <c r="Q520" s="99" t="s">
        <v>17</v>
      </c>
      <c r="R520" s="98">
        <v>6</v>
      </c>
      <c r="S520" s="100">
        <v>37516.633333333331</v>
      </c>
      <c r="T520" s="101">
        <v>13.584000000000007</v>
      </c>
      <c r="U520" s="101">
        <v>17.59933333333333</v>
      </c>
      <c r="V520" s="101">
        <v>118.97666666666666</v>
      </c>
      <c r="W520" s="101">
        <v>106.43</v>
      </c>
      <c r="X520" s="101">
        <v>12.54666666666667</v>
      </c>
      <c r="Y520" s="101">
        <v>1.3440000000000003</v>
      </c>
      <c r="Z520" s="101">
        <v>19.455666666666666</v>
      </c>
      <c r="AA520" s="101">
        <v>1.7586666666666674E-2</v>
      </c>
      <c r="AB520" s="101">
        <v>0.73359000000000019</v>
      </c>
      <c r="AC520" s="101">
        <v>4.3496666666666656E-2</v>
      </c>
      <c r="AD520" s="101">
        <v>11.041516666666668</v>
      </c>
      <c r="AE520" s="101">
        <v>9.8771500000000003</v>
      </c>
      <c r="AF520" s="102">
        <v>99.97841333333335</v>
      </c>
      <c r="AG520" s="103">
        <v>2.4860533333333339</v>
      </c>
      <c r="AH520" s="101">
        <v>4.4383966666666668</v>
      </c>
      <c r="AI520" s="101">
        <v>11.638393333333333</v>
      </c>
      <c r="AJ520" s="100">
        <v>3183</v>
      </c>
      <c r="AK520" s="104">
        <v>112.84639646625779</v>
      </c>
      <c r="AL520" s="104">
        <v>0.30346959172756338</v>
      </c>
      <c r="AM520" s="104">
        <v>1.3879613761230277E-2</v>
      </c>
      <c r="AN520" s="104">
        <v>0.3757138798843499</v>
      </c>
      <c r="AO520" s="104">
        <v>0.3249933686326118</v>
      </c>
      <c r="AP520" s="104">
        <v>9.3710240611163939E-2</v>
      </c>
      <c r="AQ520" s="104">
        <v>2.3133793761359225E-2</v>
      </c>
      <c r="AR520" s="104">
        <v>0.21051141886213531</v>
      </c>
      <c r="AS520" s="104">
        <v>7.3029674334021682E-5</v>
      </c>
      <c r="AT520" s="104">
        <v>1.5740949233086946E-2</v>
      </c>
      <c r="AU520" s="104">
        <v>8.6522204976658974E-4</v>
      </c>
      <c r="AV520" s="104">
        <v>2.17869952246641E-2</v>
      </c>
      <c r="AW520" s="104">
        <v>2.3682916147328349E-2</v>
      </c>
      <c r="AX520" s="104">
        <v>3.729965640361019E-4</v>
      </c>
      <c r="AY520" s="104">
        <v>2.6062401685362648E-2</v>
      </c>
      <c r="AZ520" s="104">
        <v>9.9319228729396903E-3</v>
      </c>
      <c r="BA520" s="104">
        <v>2.2977274129817451E-2</v>
      </c>
      <c r="BB520" s="104">
        <v>0</v>
      </c>
      <c r="BC520" s="24">
        <v>60</v>
      </c>
      <c r="BD520" s="29">
        <v>45</v>
      </c>
      <c r="BE520" s="30">
        <f t="shared" si="134"/>
        <v>1.0019280081747548</v>
      </c>
      <c r="BF520" s="30">
        <v>0.91874234381380149</v>
      </c>
      <c r="BG520" s="30">
        <f t="shared" si="135"/>
        <v>1.0873966943609761</v>
      </c>
      <c r="BH520" s="31">
        <f t="shared" si="136"/>
        <v>82.420584479688117</v>
      </c>
      <c r="BI520" s="32">
        <f t="shared" si="137"/>
        <v>6524.3801661658563</v>
      </c>
      <c r="BJ520" s="33">
        <f t="shared" si="138"/>
        <v>0.95458697842728768</v>
      </c>
      <c r="BK520" s="33">
        <f t="shared" si="139"/>
        <v>0.95642742992521002</v>
      </c>
      <c r="BL520" s="15"/>
    </row>
    <row r="521" spans="1:64" x14ac:dyDescent="0.3">
      <c r="A521" s="34" t="s">
        <v>26</v>
      </c>
      <c r="B521" s="93">
        <v>40633</v>
      </c>
      <c r="C521" s="15">
        <v>51480</v>
      </c>
      <c r="D521" s="94">
        <v>1</v>
      </c>
      <c r="E521" s="95">
        <v>1</v>
      </c>
      <c r="F521" s="96">
        <v>88.5</v>
      </c>
      <c r="G521" s="97">
        <v>87</v>
      </c>
      <c r="H521" s="97">
        <v>742</v>
      </c>
      <c r="I521" s="97">
        <v>98</v>
      </c>
      <c r="J521" s="97">
        <v>6840</v>
      </c>
      <c r="K521" s="97">
        <v>87</v>
      </c>
      <c r="L521" s="97">
        <v>751</v>
      </c>
      <c r="M521" s="97">
        <v>99</v>
      </c>
      <c r="N521" s="97">
        <v>7050</v>
      </c>
      <c r="O521" s="98">
        <f t="shared" si="132"/>
        <v>87</v>
      </c>
      <c r="P521" s="98">
        <f t="shared" si="133"/>
        <v>7050</v>
      </c>
      <c r="Q521" s="99" t="s">
        <v>17</v>
      </c>
      <c r="R521" s="98">
        <v>6</v>
      </c>
      <c r="S521" s="100">
        <v>42393.466666666667</v>
      </c>
      <c r="T521" s="101">
        <v>21.596666666666668</v>
      </c>
      <c r="U521" s="101">
        <v>16.818333333333335</v>
      </c>
      <c r="V521" s="101">
        <v>160.28000000000003</v>
      </c>
      <c r="W521" s="101">
        <v>144.91666666666666</v>
      </c>
      <c r="X521" s="101">
        <v>15.363333333333332</v>
      </c>
      <c r="Y521" s="101">
        <v>0.78333333333333344</v>
      </c>
      <c r="Z521" s="101">
        <v>22.083333333333332</v>
      </c>
      <c r="AA521" s="101">
        <v>1.9843333333333345E-2</v>
      </c>
      <c r="AB521" s="101">
        <v>1.0307066666666667</v>
      </c>
      <c r="AC521" s="101">
        <v>2.2509999999999999E-2</v>
      </c>
      <c r="AD521" s="101">
        <v>13.207913333333334</v>
      </c>
      <c r="AE521" s="101">
        <v>11.941883333333333</v>
      </c>
      <c r="AF521" s="102">
        <v>99.973539999999986</v>
      </c>
      <c r="AG521" s="103">
        <v>2.5057</v>
      </c>
      <c r="AH521" s="101">
        <v>4.866223333333334</v>
      </c>
      <c r="AI521" s="101">
        <v>13.921883333333335</v>
      </c>
      <c r="AJ521" s="100">
        <v>3179</v>
      </c>
      <c r="AK521" s="104">
        <v>113.11932464973852</v>
      </c>
      <c r="AL521" s="104">
        <v>0.52211990519642715</v>
      </c>
      <c r="AM521" s="104">
        <v>1.8210139906170406E-2</v>
      </c>
      <c r="AN521" s="104">
        <v>0.65252823957910944</v>
      </c>
      <c r="AO521" s="104">
        <v>0.63359038944971391</v>
      </c>
      <c r="AP521" s="104">
        <v>4.9013251785355927E-2</v>
      </c>
      <c r="AQ521" s="104">
        <v>6.0647843486312334E-3</v>
      </c>
      <c r="AR521" s="104">
        <v>0.23193835883453726</v>
      </c>
      <c r="AS521" s="104">
        <v>5.0400693299372785E-5</v>
      </c>
      <c r="AT521" s="104">
        <v>2.2971990941494221E-2</v>
      </c>
      <c r="AU521" s="104">
        <v>1.7090025322311322E-4</v>
      </c>
      <c r="AV521" s="104">
        <v>4.7810861075509026E-2</v>
      </c>
      <c r="AW521" s="104">
        <v>4.571561329404409E-2</v>
      </c>
      <c r="AX521" s="104">
        <v>5.4810016703497996E-4</v>
      </c>
      <c r="AY521" s="104">
        <v>2.4796454140280512E-2</v>
      </c>
      <c r="AZ521" s="104">
        <v>9.9025835477183043E-3</v>
      </c>
      <c r="BA521" s="104">
        <v>5.0394971583676312E-2</v>
      </c>
      <c r="BB521" s="104">
        <v>0</v>
      </c>
      <c r="BC521" s="24">
        <v>57</v>
      </c>
      <c r="BD521" s="29">
        <v>47</v>
      </c>
      <c r="BE521" s="30">
        <f t="shared" si="134"/>
        <v>0.99614398365049095</v>
      </c>
      <c r="BF521" s="30">
        <v>0.91874234381380149</v>
      </c>
      <c r="BG521" s="30">
        <f t="shared" si="135"/>
        <v>1.0905490627727219</v>
      </c>
      <c r="BH521" s="31">
        <f t="shared" si="136"/>
        <v>87.168223371890704</v>
      </c>
      <c r="BI521" s="32">
        <f t="shared" si="137"/>
        <v>7688.3708925476894</v>
      </c>
      <c r="BJ521" s="33">
        <f t="shared" si="138"/>
        <v>0.98719585354320527</v>
      </c>
      <c r="BK521" s="33">
        <f t="shared" si="139"/>
        <v>0.98338921019177516</v>
      </c>
      <c r="BL521" s="15"/>
    </row>
    <row r="522" spans="1:64" x14ac:dyDescent="0.3">
      <c r="A522" s="34" t="s">
        <v>26</v>
      </c>
      <c r="B522" s="93">
        <v>40633</v>
      </c>
      <c r="C522" s="15"/>
      <c r="D522" s="94">
        <v>1</v>
      </c>
      <c r="E522" s="95">
        <v>1</v>
      </c>
      <c r="F522" s="96">
        <v>88.5</v>
      </c>
      <c r="G522" s="97">
        <v>87</v>
      </c>
      <c r="H522" s="97">
        <v>742</v>
      </c>
      <c r="I522" s="97">
        <v>98</v>
      </c>
      <c r="J522" s="97">
        <v>6840</v>
      </c>
      <c r="K522" s="97">
        <v>87</v>
      </c>
      <c r="L522" s="97">
        <v>751</v>
      </c>
      <c r="M522" s="97">
        <v>99</v>
      </c>
      <c r="N522" s="97">
        <v>7050</v>
      </c>
      <c r="O522" s="98">
        <f t="shared" si="132"/>
        <v>87</v>
      </c>
      <c r="P522" s="98">
        <f t="shared" si="133"/>
        <v>7050</v>
      </c>
      <c r="Q522" s="99" t="s">
        <v>17</v>
      </c>
      <c r="R522" s="98">
        <v>6</v>
      </c>
      <c r="S522" s="100">
        <v>42052.166666666664</v>
      </c>
      <c r="T522" s="101">
        <v>20.611999999999991</v>
      </c>
      <c r="U522" s="101">
        <v>16.843666666666667</v>
      </c>
      <c r="V522" s="101">
        <v>156.09</v>
      </c>
      <c r="W522" s="101">
        <v>141.01666666666662</v>
      </c>
      <c r="X522" s="101">
        <v>15.073333333333331</v>
      </c>
      <c r="Y522" s="101">
        <v>0.79033333333333333</v>
      </c>
      <c r="Z522" s="101">
        <v>22.200666666666663</v>
      </c>
      <c r="AA522" s="101">
        <v>1.9693333333333334E-2</v>
      </c>
      <c r="AB522" s="101">
        <v>0.99150333333333351</v>
      </c>
      <c r="AC522" s="101">
        <v>2.2886666666666666E-2</v>
      </c>
      <c r="AD522" s="101">
        <v>12.962470000000003</v>
      </c>
      <c r="AE522" s="101">
        <v>11.710630000000004</v>
      </c>
      <c r="AF522" s="102">
        <v>99.974426666666673</v>
      </c>
      <c r="AG522" s="103">
        <v>2.5390833333333327</v>
      </c>
      <c r="AH522" s="101">
        <v>4.8363733333333316</v>
      </c>
      <c r="AI522" s="101">
        <v>13.663176666666665</v>
      </c>
      <c r="AJ522" s="100">
        <v>3179.4666666666667</v>
      </c>
      <c r="AK522" s="104">
        <v>405.74504338290734</v>
      </c>
      <c r="AL522" s="104">
        <v>1.042498325476295</v>
      </c>
      <c r="AM522" s="104">
        <v>5.0479311797411441E-2</v>
      </c>
      <c r="AN522" s="104">
        <v>3.5909224633701795</v>
      </c>
      <c r="AO522" s="104">
        <v>3.3540591294262034</v>
      </c>
      <c r="AP522" s="104">
        <v>0.24059313679195107</v>
      </c>
      <c r="AQ522" s="104">
        <v>7.6489049625705829E-3</v>
      </c>
      <c r="AR522" s="104">
        <v>0.21002353453267092</v>
      </c>
      <c r="AS522" s="104">
        <v>1.8181713688310009E-4</v>
      </c>
      <c r="AT522" s="104">
        <v>4.1268201696517064E-2</v>
      </c>
      <c r="AU522" s="104">
        <v>3.5010671607908029E-4</v>
      </c>
      <c r="AV522" s="104">
        <v>0.17990190075837417</v>
      </c>
      <c r="AW522" s="104">
        <v>0.17162098808607293</v>
      </c>
      <c r="AX522" s="104">
        <v>9.4756796984206729E-4</v>
      </c>
      <c r="AY522" s="104">
        <v>3.318279657451656E-2</v>
      </c>
      <c r="AZ522" s="104">
        <v>3.5469588074305579E-2</v>
      </c>
      <c r="BA522" s="104">
        <v>0.18961618526035212</v>
      </c>
      <c r="BB522" s="104">
        <v>0.50741626340492507</v>
      </c>
      <c r="BC522" s="24">
        <v>57</v>
      </c>
      <c r="BD522" s="29">
        <v>47</v>
      </c>
      <c r="BE522" s="30">
        <f t="shared" si="134"/>
        <v>0.99614398365049095</v>
      </c>
      <c r="BF522" s="30">
        <v>0.91874234381380149</v>
      </c>
      <c r="BG522" s="30">
        <f t="shared" si="135"/>
        <v>1.0905490627727219</v>
      </c>
      <c r="BH522" s="31">
        <f t="shared" si="136"/>
        <v>87.168223371890704</v>
      </c>
      <c r="BI522" s="32">
        <f t="shared" si="137"/>
        <v>7688.3708925476894</v>
      </c>
      <c r="BJ522" s="33">
        <f t="shared" si="138"/>
        <v>0.98719585354320527</v>
      </c>
      <c r="BK522" s="33">
        <f t="shared" si="139"/>
        <v>0.98338921019177516</v>
      </c>
      <c r="BL522" s="15"/>
    </row>
    <row r="523" spans="1:64" x14ac:dyDescent="0.3">
      <c r="A523" s="34" t="s">
        <v>26</v>
      </c>
      <c r="B523" s="93">
        <v>40633</v>
      </c>
      <c r="C523" s="15">
        <v>52860.000000000007</v>
      </c>
      <c r="D523" s="94">
        <v>1</v>
      </c>
      <c r="E523" s="95">
        <v>1</v>
      </c>
      <c r="F523" s="96">
        <v>88.5</v>
      </c>
      <c r="G523" s="97">
        <v>86.5</v>
      </c>
      <c r="H523" s="97">
        <v>750</v>
      </c>
      <c r="I523" s="97">
        <v>95</v>
      </c>
      <c r="J523" s="97">
        <v>6920</v>
      </c>
      <c r="K523" s="97">
        <v>87</v>
      </c>
      <c r="L523" s="97">
        <v>747</v>
      </c>
      <c r="M523" s="97">
        <v>95</v>
      </c>
      <c r="N523" s="97">
        <v>7180</v>
      </c>
      <c r="O523" s="98">
        <f t="shared" si="132"/>
        <v>87</v>
      </c>
      <c r="P523" s="98">
        <f t="shared" si="133"/>
        <v>7180</v>
      </c>
      <c r="Q523" s="99" t="s">
        <v>22</v>
      </c>
      <c r="R523" s="98">
        <v>6</v>
      </c>
      <c r="S523" s="100">
        <v>40700.833333333336</v>
      </c>
      <c r="T523" s="101">
        <v>18.349333333333334</v>
      </c>
      <c r="U523" s="101">
        <v>17.082333333333334</v>
      </c>
      <c r="V523" s="101">
        <v>145.77999999999992</v>
      </c>
      <c r="W523" s="101">
        <v>132.60333333333335</v>
      </c>
      <c r="X523" s="101">
        <v>13.176666666666668</v>
      </c>
      <c r="Y523" s="101">
        <v>3.4426666666666663</v>
      </c>
      <c r="Z523" s="101">
        <v>21.065999999999995</v>
      </c>
      <c r="AA523" s="101">
        <v>1.9086666666666672E-2</v>
      </c>
      <c r="AB523" s="101">
        <v>0.91250666666666658</v>
      </c>
      <c r="AC523" s="101">
        <v>0.10291666666666667</v>
      </c>
      <c r="AD523" s="101">
        <v>12.496960000000001</v>
      </c>
      <c r="AE523" s="101">
        <v>11.36738333333334</v>
      </c>
      <c r="AF523" s="102">
        <v>99.968273333333343</v>
      </c>
      <c r="AG523" s="103">
        <v>2.486533333333333</v>
      </c>
      <c r="AH523" s="101">
        <v>4.7178833333333339</v>
      </c>
      <c r="AI523" s="101">
        <v>13.172500000000001</v>
      </c>
      <c r="AJ523" s="100">
        <v>3180</v>
      </c>
      <c r="AK523" s="104">
        <v>58.254544491698624</v>
      </c>
      <c r="AL523" s="104">
        <v>0.43854723595179163</v>
      </c>
      <c r="AM523" s="104">
        <v>1.869599502259987E-2</v>
      </c>
      <c r="AN523" s="104">
        <v>9.6132093030091709E-2</v>
      </c>
      <c r="AO523" s="104">
        <v>0.1586219390255664</v>
      </c>
      <c r="AP523" s="104">
        <v>9.3526073566581769E-2</v>
      </c>
      <c r="AQ523" s="104">
        <v>0.17673149970650068</v>
      </c>
      <c r="AR523" s="104">
        <v>0.14192275703888127</v>
      </c>
      <c r="AS523" s="104">
        <v>3.4574590364175831E-5</v>
      </c>
      <c r="AT523" s="104">
        <v>2.0885417009917733E-2</v>
      </c>
      <c r="AU523" s="104">
        <v>5.2201917875544157E-3</v>
      </c>
      <c r="AV523" s="104">
        <v>1.6293252252559034E-2</v>
      </c>
      <c r="AW523" s="104">
        <v>1.5861601504856007E-2</v>
      </c>
      <c r="AX523" s="104">
        <v>9.5517946800140739E-4</v>
      </c>
      <c r="AY523" s="104">
        <v>1.7189698866659543E-2</v>
      </c>
      <c r="AZ523" s="104">
        <v>5.1204851153081356E-3</v>
      </c>
      <c r="BA523" s="104">
        <v>1.717050397910758E-2</v>
      </c>
      <c r="BB523" s="104">
        <v>0</v>
      </c>
      <c r="BC523" s="24">
        <v>60</v>
      </c>
      <c r="BD523" s="29">
        <v>45</v>
      </c>
      <c r="BE523" s="30">
        <f t="shared" si="134"/>
        <v>1.0019280081747548</v>
      </c>
      <c r="BF523" s="30">
        <v>0.91874234381380149</v>
      </c>
      <c r="BG523" s="30">
        <f t="shared" si="135"/>
        <v>1.0873966943609761</v>
      </c>
      <c r="BH523" s="31">
        <f t="shared" si="136"/>
        <v>86.916252724034734</v>
      </c>
      <c r="BI523" s="32">
        <f t="shared" si="137"/>
        <v>7807.5082655118085</v>
      </c>
      <c r="BJ523" s="33">
        <f t="shared" si="138"/>
        <v>0.98542308973228898</v>
      </c>
      <c r="BK523" s="33">
        <f t="shared" si="139"/>
        <v>0.98732299350488495</v>
      </c>
      <c r="BL523" s="15"/>
    </row>
    <row r="524" spans="1:64" x14ac:dyDescent="0.3">
      <c r="A524" s="34" t="s">
        <v>26</v>
      </c>
      <c r="B524" s="93">
        <v>40633</v>
      </c>
      <c r="C524" s="15"/>
      <c r="D524" s="94">
        <v>1</v>
      </c>
      <c r="E524" s="95">
        <v>1</v>
      </c>
      <c r="F524" s="96">
        <v>88.5</v>
      </c>
      <c r="G524" s="97">
        <v>86.5</v>
      </c>
      <c r="H524" s="97">
        <v>750</v>
      </c>
      <c r="I524" s="97">
        <v>95</v>
      </c>
      <c r="J524" s="97">
        <v>6920</v>
      </c>
      <c r="K524" s="97">
        <v>87</v>
      </c>
      <c r="L524" s="97">
        <v>747</v>
      </c>
      <c r="M524" s="97">
        <v>95</v>
      </c>
      <c r="N524" s="97">
        <v>7180</v>
      </c>
      <c r="O524" s="98">
        <f t="shared" si="132"/>
        <v>87</v>
      </c>
      <c r="P524" s="98">
        <f t="shared" si="133"/>
        <v>7180</v>
      </c>
      <c r="Q524" s="99" t="s">
        <v>22</v>
      </c>
      <c r="R524" s="98">
        <v>6</v>
      </c>
      <c r="S524" s="100">
        <v>40656.466666666667</v>
      </c>
      <c r="T524" s="101">
        <v>17.720666666666659</v>
      </c>
      <c r="U524" s="101">
        <v>17.092333333333325</v>
      </c>
      <c r="V524" s="101">
        <v>145.82000000000005</v>
      </c>
      <c r="W524" s="101">
        <v>132.49333333333331</v>
      </c>
      <c r="X524" s="101">
        <v>13.326666666666664</v>
      </c>
      <c r="Y524" s="101">
        <v>3.0993333333333335</v>
      </c>
      <c r="Z524" s="101">
        <v>21.054333333333332</v>
      </c>
      <c r="AA524" s="101">
        <v>1.9063333333333338E-2</v>
      </c>
      <c r="AB524" s="101">
        <v>0.88219666666666685</v>
      </c>
      <c r="AC524" s="101">
        <v>9.2746666666666672E-2</v>
      </c>
      <c r="AD524" s="101">
        <v>12.51393</v>
      </c>
      <c r="AE524" s="101">
        <v>11.370259999999998</v>
      </c>
      <c r="AF524" s="102">
        <v>99.97</v>
      </c>
      <c r="AG524" s="103">
        <v>2.4878433333333332</v>
      </c>
      <c r="AH524" s="101">
        <v>4.7139800000000012</v>
      </c>
      <c r="AI524" s="101">
        <v>13.190386666666667</v>
      </c>
      <c r="AJ524" s="100">
        <v>3180</v>
      </c>
      <c r="AK524" s="104">
        <v>57.853997765831217</v>
      </c>
      <c r="AL524" s="104">
        <v>0.44173586532327336</v>
      </c>
      <c r="AM524" s="104">
        <v>9.3526073566591456E-3</v>
      </c>
      <c r="AN524" s="104">
        <v>0.124291093253178</v>
      </c>
      <c r="AO524" s="104">
        <v>7.3967995564402506E-2</v>
      </c>
      <c r="AP524" s="104">
        <v>8.2768198679466859E-2</v>
      </c>
      <c r="AQ524" s="104">
        <v>0.14335712178966004</v>
      </c>
      <c r="AR524" s="104">
        <v>0.16268614449030114</v>
      </c>
      <c r="AS524" s="104">
        <v>4.9013251785355803E-5</v>
      </c>
      <c r="AT524" s="104">
        <v>2.1086790820948473E-2</v>
      </c>
      <c r="AU524" s="104">
        <v>4.2022763398878961E-3</v>
      </c>
      <c r="AV524" s="104">
        <v>2.1076382435126873E-2</v>
      </c>
      <c r="AW524" s="104">
        <v>1.6400811586310547E-2</v>
      </c>
      <c r="AX524" s="104">
        <v>8.7059234690089657E-4</v>
      </c>
      <c r="AY524" s="104">
        <v>1.9175967058891116E-2</v>
      </c>
      <c r="AZ524" s="104">
        <v>5.0728758082094986E-3</v>
      </c>
      <c r="BA524" s="104">
        <v>2.2214669482796361E-2</v>
      </c>
      <c r="BB524" s="104">
        <v>0</v>
      </c>
      <c r="BC524" s="24">
        <v>60</v>
      </c>
      <c r="BD524" s="29">
        <v>45</v>
      </c>
      <c r="BE524" s="30">
        <f t="shared" si="134"/>
        <v>1.0019280081747548</v>
      </c>
      <c r="BF524" s="30">
        <v>0.91874234381380149</v>
      </c>
      <c r="BG524" s="30">
        <f t="shared" si="135"/>
        <v>1.0873966943609761</v>
      </c>
      <c r="BH524" s="31">
        <f t="shared" si="136"/>
        <v>86.916252724034734</v>
      </c>
      <c r="BI524" s="32">
        <f t="shared" si="137"/>
        <v>7807.5082655118085</v>
      </c>
      <c r="BJ524" s="33">
        <f t="shared" si="138"/>
        <v>0.98542308973228898</v>
      </c>
      <c r="BK524" s="33">
        <f t="shared" si="139"/>
        <v>0.98732299350488495</v>
      </c>
      <c r="BL524" s="15"/>
    </row>
    <row r="525" spans="1:64" x14ac:dyDescent="0.3">
      <c r="A525" s="34"/>
      <c r="B525" s="35"/>
      <c r="C525" s="15"/>
      <c r="D525" s="36"/>
      <c r="E525" s="37"/>
      <c r="F525" s="38"/>
      <c r="G525" s="39"/>
      <c r="H525" s="39"/>
      <c r="I525" s="39"/>
      <c r="J525" s="39"/>
      <c r="K525" s="39"/>
      <c r="L525" s="39"/>
      <c r="M525" s="39"/>
      <c r="N525" s="39"/>
      <c r="O525" s="40"/>
      <c r="P525" s="40"/>
      <c r="Q525" s="41"/>
      <c r="R525" s="40"/>
      <c r="S525" s="42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4"/>
      <c r="AG525" s="105"/>
      <c r="AH525" s="43"/>
      <c r="AI525" s="43"/>
      <c r="AJ525" s="42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24"/>
      <c r="BD525" s="29"/>
      <c r="BE525" s="30"/>
      <c r="BF525" s="30"/>
      <c r="BG525" s="30"/>
      <c r="BH525" s="31"/>
      <c r="BI525" s="32"/>
      <c r="BJ525" s="33"/>
      <c r="BK525" s="33"/>
      <c r="BL525" s="15"/>
    </row>
    <row r="526" spans="1:64" x14ac:dyDescent="0.3">
      <c r="A526" s="34" t="s">
        <v>35</v>
      </c>
      <c r="B526" s="106">
        <v>40633</v>
      </c>
      <c r="C526" s="15"/>
      <c r="D526" s="107">
        <v>0.04</v>
      </c>
      <c r="E526" s="108">
        <v>0.04</v>
      </c>
      <c r="F526" s="109">
        <v>20</v>
      </c>
      <c r="G526" s="110">
        <v>21</v>
      </c>
      <c r="H526" s="110">
        <v>446</v>
      </c>
      <c r="I526" s="110">
        <v>59</v>
      </c>
      <c r="J526" s="110">
        <v>760</v>
      </c>
      <c r="K526" s="110">
        <v>21</v>
      </c>
      <c r="L526" s="110">
        <v>450</v>
      </c>
      <c r="M526" s="110">
        <v>59</v>
      </c>
      <c r="N526" s="110">
        <v>765</v>
      </c>
      <c r="O526" s="111">
        <f>IF(R526&lt;&gt;"",IF(R526&lt;1,G526,K526),"")</f>
        <v>21</v>
      </c>
      <c r="P526" s="111">
        <f>IF(R526&lt;&gt;"",IF(R526&lt;1,J526,N526),"")</f>
        <v>760</v>
      </c>
      <c r="Q526" s="112" t="s">
        <v>31</v>
      </c>
      <c r="R526" s="111">
        <v>-1.5</v>
      </c>
      <c r="S526" s="113">
        <v>20812.166666666668</v>
      </c>
      <c r="T526" s="114">
        <v>701.36733333333336</v>
      </c>
      <c r="U526" s="114">
        <v>20.191333333333329</v>
      </c>
      <c r="V526" s="114">
        <v>13.289999999999997</v>
      </c>
      <c r="W526" s="114">
        <v>7.7573333333333325</v>
      </c>
      <c r="X526" s="114">
        <v>5.5326666666666684</v>
      </c>
      <c r="Y526" s="114">
        <v>107.40833333333333</v>
      </c>
      <c r="Z526" s="114">
        <v>10.587999999999999</v>
      </c>
      <c r="AA526" s="114">
        <v>1.0173333333333328E-2</v>
      </c>
      <c r="AB526" s="114">
        <v>66.148170000000022</v>
      </c>
      <c r="AC526" s="114">
        <v>5.9811499999999995</v>
      </c>
      <c r="AD526" s="114">
        <v>2.1222766666666675</v>
      </c>
      <c r="AE526" s="114">
        <v>1.2387666666666666</v>
      </c>
      <c r="AF526" s="115">
        <v>97.847933333333316</v>
      </c>
      <c r="AG526" s="116">
        <v>2.3269666666666664</v>
      </c>
      <c r="AH526" s="114">
        <v>2.9971966666666665</v>
      </c>
      <c r="AI526" s="114">
        <v>2.2370133333333326</v>
      </c>
      <c r="AJ526" s="113">
        <v>3084</v>
      </c>
      <c r="AK526" s="117">
        <v>80.098251448053148</v>
      </c>
      <c r="AL526" s="117">
        <v>3.3546117852892028</v>
      </c>
      <c r="AM526" s="117">
        <v>1.8888663510036683E-2</v>
      </c>
      <c r="AN526" s="117">
        <v>3.0625659739551187E-2</v>
      </c>
      <c r="AO526" s="117">
        <v>3.768593749739374E-2</v>
      </c>
      <c r="AP526" s="117">
        <v>2.3034207445529333E-2</v>
      </c>
      <c r="AQ526" s="117">
        <v>1.1098309387678926</v>
      </c>
      <c r="AR526" s="117">
        <v>0.10049532498990971</v>
      </c>
      <c r="AS526" s="117">
        <v>4.4977644510880897E-5</v>
      </c>
      <c r="AT526" s="117">
        <v>0.15941167947087237</v>
      </c>
      <c r="AU526" s="117">
        <v>6.7841116359959167E-2</v>
      </c>
      <c r="AV526" s="117">
        <v>5.3397457858470341E-3</v>
      </c>
      <c r="AW526" s="117">
        <v>5.7285933359940483E-3</v>
      </c>
      <c r="AX526" s="117">
        <v>6.9129729785607627E-3</v>
      </c>
      <c r="AY526" s="117">
        <v>2.0908294564817943E-2</v>
      </c>
      <c r="AZ526" s="117">
        <v>7.5354098958749583E-3</v>
      </c>
      <c r="BA526" s="117">
        <v>5.6343609210367379E-3</v>
      </c>
      <c r="BB526" s="117">
        <v>0.26261286571944509</v>
      </c>
      <c r="BC526" s="24">
        <v>65</v>
      </c>
      <c r="BD526" s="29">
        <v>46</v>
      </c>
      <c r="BE526" s="30">
        <f t="shared" ref="BE526:BE531" si="140">IF(BC526&lt;&gt;"",(459.67+BC526)/518.67,"")</f>
        <v>1.0115680490485282</v>
      </c>
      <c r="BF526" s="30">
        <v>0.91874234381380149</v>
      </c>
      <c r="BG526" s="30">
        <f t="shared" ref="BG526:BG531" si="141">IF(BF526&lt;&gt;"",1/(BF526*SQRT(BE526)),"")</f>
        <v>1.0822029545777705</v>
      </c>
      <c r="BH526" s="31">
        <f t="shared" ref="BH526:BH531" si="142">IF(BC526&lt;&gt;"",O526/SQRT(BE526),"")</f>
        <v>20.879579258391036</v>
      </c>
      <c r="BI526" s="32">
        <f t="shared" ref="BI526:BI531" si="143">IF(BC526&lt;&gt;"",P526*BG526,"")</f>
        <v>822.47424547910555</v>
      </c>
      <c r="BJ526" s="33">
        <f t="shared" ref="BJ526:BJ531" si="144">IF(BC526&lt;&gt;"",0.4054+0.009348*BH526-0.0000656*BH526^2+0.0000004007*BH526^3,"")</f>
        <v>0.57563094874973242</v>
      </c>
      <c r="BK526" s="33">
        <f t="shared" ref="BK526:BK531" si="145">IF(BC526&lt;&gt;"",BJ526*BE526,"")</f>
        <v>0.58228987579872016</v>
      </c>
      <c r="BL526" s="15"/>
    </row>
    <row r="527" spans="1:64" x14ac:dyDescent="0.3">
      <c r="A527" s="34" t="s">
        <v>35</v>
      </c>
      <c r="B527" s="106">
        <v>40633</v>
      </c>
      <c r="C527" s="15"/>
      <c r="D527" s="107">
        <v>0.04</v>
      </c>
      <c r="E527" s="108">
        <v>0.04</v>
      </c>
      <c r="F527" s="109">
        <v>20</v>
      </c>
      <c r="G527" s="110">
        <v>21</v>
      </c>
      <c r="H527" s="110">
        <v>446</v>
      </c>
      <c r="I527" s="110">
        <v>59</v>
      </c>
      <c r="J527" s="110">
        <v>760</v>
      </c>
      <c r="K527" s="110">
        <v>21</v>
      </c>
      <c r="L527" s="110">
        <v>450</v>
      </c>
      <c r="M527" s="110">
        <v>59</v>
      </c>
      <c r="N527" s="110">
        <v>765</v>
      </c>
      <c r="O527" s="111">
        <f>IF(R527&lt;&gt;"",IF(R527&lt;1,G527,K527),"")</f>
        <v>21</v>
      </c>
      <c r="P527" s="111">
        <f>IF(R527&lt;&gt;"",IF(R527&lt;1,J527,N527),"")</f>
        <v>760</v>
      </c>
      <c r="Q527" s="112" t="s">
        <v>23</v>
      </c>
      <c r="R527" s="111">
        <v>-1.5</v>
      </c>
      <c r="S527" s="113">
        <v>23192.666666666668</v>
      </c>
      <c r="T527" s="114">
        <v>790.63266666666675</v>
      </c>
      <c r="U527" s="114">
        <v>19.774666666666654</v>
      </c>
      <c r="V527" s="114">
        <v>14.749999999999998</v>
      </c>
      <c r="W527" s="114">
        <v>9.5856666666666666</v>
      </c>
      <c r="X527" s="114">
        <v>5.1643333333333326</v>
      </c>
      <c r="Y527" s="114">
        <v>130.131</v>
      </c>
      <c r="Z527" s="114">
        <v>11.249333333333333</v>
      </c>
      <c r="AA527" s="114">
        <v>1.1326666666666669E-2</v>
      </c>
      <c r="AB527" s="114">
        <v>66.754130000000004</v>
      </c>
      <c r="AC527" s="114">
        <v>6.501946666666667</v>
      </c>
      <c r="AD527" s="114">
        <v>2.1134266666666672</v>
      </c>
      <c r="AE527" s="114">
        <v>1.3734733333333335</v>
      </c>
      <c r="AF527" s="115">
        <v>97.781626666666682</v>
      </c>
      <c r="AG527" s="116">
        <v>2.2182599999999999</v>
      </c>
      <c r="AH527" s="114">
        <v>3.2181233333333332</v>
      </c>
      <c r="AI527" s="114">
        <v>2.227676666666667</v>
      </c>
      <c r="AJ527" s="113">
        <v>3076.8</v>
      </c>
      <c r="AK527" s="117">
        <v>42.748126261026357</v>
      </c>
      <c r="AL527" s="117">
        <v>1.7643635823116757</v>
      </c>
      <c r="AM527" s="117">
        <v>8.9955289021758263E-3</v>
      </c>
      <c r="AN527" s="117">
        <v>1.0827805840073963E-2</v>
      </c>
      <c r="AO527" s="117">
        <v>4.057205878462436E-2</v>
      </c>
      <c r="AP527" s="117">
        <v>4.2319257321341085E-2</v>
      </c>
      <c r="AQ527" s="117">
        <v>0.847399063259765</v>
      </c>
      <c r="AR527" s="117">
        <v>9.1536061608049599E-2</v>
      </c>
      <c r="AS527" s="117">
        <v>4.4977644510880883E-5</v>
      </c>
      <c r="AT527" s="117">
        <v>0.11098289445706841</v>
      </c>
      <c r="AU527" s="117">
        <v>4.7353241401876293E-2</v>
      </c>
      <c r="AV527" s="117">
        <v>4.0165977482521488E-3</v>
      </c>
      <c r="AW527" s="117">
        <v>7.7605071525234581E-3</v>
      </c>
      <c r="AX527" s="117">
        <v>5.0693761660230655E-3</v>
      </c>
      <c r="AY527" s="117">
        <v>1.736479990849505E-2</v>
      </c>
      <c r="AZ527" s="117">
        <v>3.9923792347450046E-3</v>
      </c>
      <c r="BA527" s="117">
        <v>4.2242880104702207E-3</v>
      </c>
      <c r="BB527" s="117">
        <v>0.40683810217248617</v>
      </c>
      <c r="BC527" s="24">
        <v>65</v>
      </c>
      <c r="BD527" s="29">
        <v>46</v>
      </c>
      <c r="BE527" s="30">
        <f t="shared" si="140"/>
        <v>1.0115680490485282</v>
      </c>
      <c r="BF527" s="30">
        <v>0.91874234381380149</v>
      </c>
      <c r="BG527" s="30">
        <f t="shared" si="141"/>
        <v>1.0822029545777705</v>
      </c>
      <c r="BH527" s="31">
        <f t="shared" si="142"/>
        <v>20.879579258391036</v>
      </c>
      <c r="BI527" s="32">
        <f t="shared" si="143"/>
        <v>822.47424547910555</v>
      </c>
      <c r="BJ527" s="33">
        <f t="shared" si="144"/>
        <v>0.57563094874973242</v>
      </c>
      <c r="BK527" s="33">
        <f t="shared" si="145"/>
        <v>0.58228987579872016</v>
      </c>
      <c r="BL527" s="15"/>
    </row>
    <row r="528" spans="1:64" x14ac:dyDescent="0.3">
      <c r="A528" s="34" t="s">
        <v>35</v>
      </c>
      <c r="B528" s="106">
        <v>40633</v>
      </c>
      <c r="C528" s="15">
        <v>55080.000000000007</v>
      </c>
      <c r="D528" s="107">
        <v>7.0000000000000007E-2</v>
      </c>
      <c r="E528" s="108">
        <v>7.0000000000000007E-2</v>
      </c>
      <c r="F528" s="109">
        <v>25</v>
      </c>
      <c r="G528" s="110">
        <v>25</v>
      </c>
      <c r="H528" s="110">
        <v>463</v>
      </c>
      <c r="I528" s="110">
        <v>61</v>
      </c>
      <c r="J528" s="110">
        <v>835</v>
      </c>
      <c r="K528" s="110">
        <v>25</v>
      </c>
      <c r="L528" s="110">
        <v>469</v>
      </c>
      <c r="M528" s="110">
        <v>63</v>
      </c>
      <c r="N528" s="110">
        <v>825</v>
      </c>
      <c r="O528" s="111">
        <f>IF(R528&lt;&gt;"",IF(R528&lt;1,G528,K528),"")</f>
        <v>25</v>
      </c>
      <c r="P528" s="111">
        <f>IF(R528&lt;&gt;"",IF(R528&lt;1,J528,N528),"")</f>
        <v>835</v>
      </c>
      <c r="Q528" s="112" t="s">
        <v>31</v>
      </c>
      <c r="R528" s="111">
        <v>-1.5</v>
      </c>
      <c r="S528" s="113">
        <v>20157.766666666666</v>
      </c>
      <c r="T528" s="114">
        <v>499.3359999999999</v>
      </c>
      <c r="U528" s="114">
        <v>20.326333333333334</v>
      </c>
      <c r="V528" s="114">
        <v>15.053666666666665</v>
      </c>
      <c r="W528" s="114">
        <v>7.9123333333333337</v>
      </c>
      <c r="X528" s="114">
        <v>7.1413333333333338</v>
      </c>
      <c r="Y528" s="114">
        <v>80.878666666666703</v>
      </c>
      <c r="Z528" s="114">
        <v>10.473666666666668</v>
      </c>
      <c r="AA528" s="114">
        <v>9.7433333333333313E-3</v>
      </c>
      <c r="AB528" s="114">
        <v>49.132506666666679</v>
      </c>
      <c r="AC528" s="114">
        <v>4.6951399999999994</v>
      </c>
      <c r="AD528" s="114">
        <v>2.5060333333333333</v>
      </c>
      <c r="AE528" s="114">
        <v>1.3171999999999999</v>
      </c>
      <c r="AF528" s="115">
        <v>98.376276666666669</v>
      </c>
      <c r="AG528" s="116">
        <v>2.3999100000000002</v>
      </c>
      <c r="AH528" s="114">
        <v>2.9223300000000005</v>
      </c>
      <c r="AI528" s="114">
        <v>2.6414933333333335</v>
      </c>
      <c r="AJ528" s="113">
        <v>3116.3</v>
      </c>
      <c r="AK528" s="117">
        <v>63.620471295177282</v>
      </c>
      <c r="AL528" s="117">
        <v>2.1525760029271122</v>
      </c>
      <c r="AM528" s="117">
        <v>1.1290317283753439E-2</v>
      </c>
      <c r="AN528" s="117">
        <v>4.2950118086894161E-2</v>
      </c>
      <c r="AO528" s="117">
        <v>5.8113048765157785E-2</v>
      </c>
      <c r="AP528" s="117">
        <v>4.5161269135012762E-2</v>
      </c>
      <c r="AQ528" s="117">
        <v>0.87335948017090759</v>
      </c>
      <c r="AR528" s="117">
        <v>0.10380629617897881</v>
      </c>
      <c r="AS528" s="117">
        <v>5.0400693299372771E-5</v>
      </c>
      <c r="AT528" s="117">
        <v>0.14650882269145726</v>
      </c>
      <c r="AU528" s="117">
        <v>5.6920329075550551E-2</v>
      </c>
      <c r="AV528" s="117">
        <v>7.4603935060000397E-3</v>
      </c>
      <c r="AW528" s="117">
        <v>1.080181977005853E-2</v>
      </c>
      <c r="AX528" s="117">
        <v>8.0250333905571188E-3</v>
      </c>
      <c r="AY528" s="117">
        <v>2.7961714589034462E-2</v>
      </c>
      <c r="AZ528" s="117">
        <v>5.938370262901279E-3</v>
      </c>
      <c r="BA528" s="117">
        <v>7.8777702662502277E-3</v>
      </c>
      <c r="BB528" s="117">
        <v>0.46609159969939901</v>
      </c>
      <c r="BC528" s="24">
        <v>64</v>
      </c>
      <c r="BD528" s="29">
        <v>46</v>
      </c>
      <c r="BE528" s="30">
        <f t="shared" si="140"/>
        <v>1.0096400408737736</v>
      </c>
      <c r="BF528" s="30">
        <v>0.91874234381380149</v>
      </c>
      <c r="BG528" s="30">
        <f t="shared" si="141"/>
        <v>1.0832357488983446</v>
      </c>
      <c r="BH528" s="31">
        <f t="shared" si="142"/>
        <v>24.88036377114409</v>
      </c>
      <c r="BI528" s="32">
        <f t="shared" si="143"/>
        <v>904.5018503301178</v>
      </c>
      <c r="BJ528" s="33">
        <f t="shared" si="144"/>
        <v>0.6035445911977515</v>
      </c>
      <c r="BK528" s="33">
        <f t="shared" si="145"/>
        <v>0.60936278572604274</v>
      </c>
      <c r="BL528" s="15"/>
    </row>
    <row r="529" spans="1:64" x14ac:dyDescent="0.3">
      <c r="A529" s="34" t="s">
        <v>35</v>
      </c>
      <c r="B529" s="106">
        <v>40633</v>
      </c>
      <c r="C529" s="15"/>
      <c r="D529" s="107">
        <v>0.3</v>
      </c>
      <c r="E529" s="108">
        <v>0.3</v>
      </c>
      <c r="F529" s="109">
        <v>52.5</v>
      </c>
      <c r="G529" s="110">
        <v>52</v>
      </c>
      <c r="H529" s="110">
        <v>486</v>
      </c>
      <c r="I529" s="110">
        <v>81</v>
      </c>
      <c r="J529" s="110">
        <v>2200</v>
      </c>
      <c r="K529" s="110">
        <v>52</v>
      </c>
      <c r="L529" s="110">
        <v>463</v>
      </c>
      <c r="M529" s="110">
        <v>81</v>
      </c>
      <c r="N529" s="110">
        <v>2160</v>
      </c>
      <c r="O529" s="111">
        <f>IF(R529&lt;&gt;"",IF(R529&lt;1,G529,K529),"")</f>
        <v>52</v>
      </c>
      <c r="P529" s="111">
        <f>IF(R529&lt;&gt;"",IF(R529&lt;1,J529,N529),"")</f>
        <v>2200</v>
      </c>
      <c r="Q529" s="112" t="s">
        <v>31</v>
      </c>
      <c r="R529" s="111">
        <v>-1.5</v>
      </c>
      <c r="S529" s="113">
        <v>27599.533333333333</v>
      </c>
      <c r="T529" s="114">
        <v>102.29933333333332</v>
      </c>
      <c r="U529" s="114">
        <v>19.225000000000012</v>
      </c>
      <c r="V529" s="114">
        <v>44.34399999999998</v>
      </c>
      <c r="W529" s="114">
        <v>36.71166666666668</v>
      </c>
      <c r="X529" s="114">
        <v>7.6323333333333316</v>
      </c>
      <c r="Y529" s="114">
        <v>4.809333333333333</v>
      </c>
      <c r="Z529" s="114">
        <v>12.843999999999998</v>
      </c>
      <c r="AA529" s="114">
        <v>1.3000000000000008E-2</v>
      </c>
      <c r="AB529" s="114">
        <v>7.5053499999999973</v>
      </c>
      <c r="AC529" s="114">
        <v>0.20955666666666667</v>
      </c>
      <c r="AD529" s="114">
        <v>5.5410133333333329</v>
      </c>
      <c r="AE529" s="114">
        <v>4.5873166666666654</v>
      </c>
      <c r="AF529" s="115">
        <v>99.802719999999994</v>
      </c>
      <c r="AG529" s="116">
        <v>2.2095533333333335</v>
      </c>
      <c r="AH529" s="114">
        <v>3.5655566666666667</v>
      </c>
      <c r="AI529" s="114">
        <v>5.8405466666666666</v>
      </c>
      <c r="AJ529" s="113">
        <v>3181.0666666666666</v>
      </c>
      <c r="AK529" s="117">
        <v>21.29713164042268</v>
      </c>
      <c r="AL529" s="117">
        <v>0.31611797594037905</v>
      </c>
      <c r="AM529" s="117">
        <v>6.8228823922103872E-3</v>
      </c>
      <c r="AN529" s="117">
        <v>5.1367506165426971E-2</v>
      </c>
      <c r="AO529" s="117">
        <v>5.9253012921115761E-2</v>
      </c>
      <c r="AP529" s="117">
        <v>2.9674479146965339E-2</v>
      </c>
      <c r="AQ529" s="117">
        <v>2.6513930409260901E-2</v>
      </c>
      <c r="AR529" s="117">
        <v>0.11894942419925349</v>
      </c>
      <c r="AS529" s="117">
        <v>8.8218950845057832E-18</v>
      </c>
      <c r="AT529" s="117">
        <v>2.454137603988487E-2</v>
      </c>
      <c r="AU529" s="117">
        <v>1.1334060152488595E-3</v>
      </c>
      <c r="AV529" s="117">
        <v>7.0359046343017526E-3</v>
      </c>
      <c r="AW529" s="117">
        <v>6.5204232638862445E-3</v>
      </c>
      <c r="AX529" s="117">
        <v>6.3971976623343474E-4</v>
      </c>
      <c r="AY529" s="117">
        <v>2.0524715686775986E-2</v>
      </c>
      <c r="AZ529" s="117">
        <v>1.909627754542614E-3</v>
      </c>
      <c r="BA529" s="117">
        <v>7.4223675623000156E-3</v>
      </c>
      <c r="BB529" s="117">
        <v>0.25370813170246242</v>
      </c>
      <c r="BC529" s="24">
        <v>62</v>
      </c>
      <c r="BD529" s="29">
        <v>46</v>
      </c>
      <c r="BE529" s="30">
        <f t="shared" si="140"/>
        <v>1.0057840245242642</v>
      </c>
      <c r="BF529" s="30">
        <v>0.91874234381380149</v>
      </c>
      <c r="BG529" s="30">
        <f t="shared" si="141"/>
        <v>1.0853102394687635</v>
      </c>
      <c r="BH529" s="31">
        <f t="shared" si="142"/>
        <v>51.850264605081797</v>
      </c>
      <c r="BI529" s="32">
        <f t="shared" si="143"/>
        <v>2387.6825268312796</v>
      </c>
      <c r="BJ529" s="33">
        <f t="shared" si="144"/>
        <v>0.7695902715766153</v>
      </c>
      <c r="BK529" s="33">
        <f t="shared" si="145"/>
        <v>0.77404160058104954</v>
      </c>
      <c r="BL529" s="15"/>
    </row>
    <row r="530" spans="1:64" x14ac:dyDescent="0.3">
      <c r="A530" s="34" t="s">
        <v>35</v>
      </c>
      <c r="B530" s="106">
        <v>40633</v>
      </c>
      <c r="C530" s="15"/>
      <c r="D530" s="107">
        <v>0.3</v>
      </c>
      <c r="E530" s="108">
        <v>0.3</v>
      </c>
      <c r="F530" s="109">
        <v>52.5</v>
      </c>
      <c r="G530" s="110">
        <v>52</v>
      </c>
      <c r="H530" s="110">
        <v>486</v>
      </c>
      <c r="I530" s="110">
        <v>81</v>
      </c>
      <c r="J530" s="110">
        <v>2200</v>
      </c>
      <c r="K530" s="110">
        <v>52</v>
      </c>
      <c r="L530" s="110">
        <v>463</v>
      </c>
      <c r="M530" s="110">
        <v>81</v>
      </c>
      <c r="N530" s="110">
        <v>2160</v>
      </c>
      <c r="O530" s="111">
        <f>IF(R530&lt;&gt;"",IF(R530&lt;1,G530,K530),"")</f>
        <v>52</v>
      </c>
      <c r="P530" s="111">
        <f>IF(R530&lt;&gt;"",IF(R530&lt;1,J530,N530),"")</f>
        <v>2200</v>
      </c>
      <c r="Q530" s="112" t="s">
        <v>23</v>
      </c>
      <c r="R530" s="111">
        <v>-1.5</v>
      </c>
      <c r="S530" s="113">
        <v>24790.2</v>
      </c>
      <c r="T530" s="114">
        <v>59.886666666666677</v>
      </c>
      <c r="U530" s="114">
        <v>19.636999999999993</v>
      </c>
      <c r="V530" s="114">
        <v>42.183666666666674</v>
      </c>
      <c r="W530" s="114">
        <v>36.003999999999998</v>
      </c>
      <c r="X530" s="114">
        <v>6.179666666666666</v>
      </c>
      <c r="Y530" s="114">
        <v>3.2386666666666666</v>
      </c>
      <c r="Z530" s="114">
        <v>11.898999999999997</v>
      </c>
      <c r="AA530" s="114">
        <v>1.1699999999999993E-2</v>
      </c>
      <c r="AB530" s="114">
        <v>4.9047566666666667</v>
      </c>
      <c r="AC530" s="114">
        <v>0.15711666666666668</v>
      </c>
      <c r="AD530" s="114">
        <v>5.8685566666666675</v>
      </c>
      <c r="AE530" s="114">
        <v>5.0088433333333331</v>
      </c>
      <c r="AF530" s="115">
        <v>99.869069999999994</v>
      </c>
      <c r="AG530" s="116">
        <v>2.2790166666666667</v>
      </c>
      <c r="AH530" s="114">
        <v>3.3095900000000005</v>
      </c>
      <c r="AI530" s="114">
        <v>6.1857833333333323</v>
      </c>
      <c r="AJ530" s="113">
        <v>3190</v>
      </c>
      <c r="AK530" s="117">
        <v>23.765231050217952</v>
      </c>
      <c r="AL530" s="117">
        <v>0.1720732268608304</v>
      </c>
      <c r="AM530" s="117">
        <v>7.9437678890980704E-3</v>
      </c>
      <c r="AN530" s="117">
        <v>4.1229662349711871E-2</v>
      </c>
      <c r="AO530" s="117">
        <v>1.8307714597761985E-2</v>
      </c>
      <c r="AP530" s="117">
        <v>4.4758611834297815E-2</v>
      </c>
      <c r="AQ530" s="117">
        <v>2.2702473408211958E-2</v>
      </c>
      <c r="AR530" s="117">
        <v>8.5635554974917039E-2</v>
      </c>
      <c r="AS530" s="117">
        <v>7.0575160676046272E-18</v>
      </c>
      <c r="AT530" s="117">
        <v>1.3743630081462916E-2</v>
      </c>
      <c r="AU530" s="117">
        <v>1.1665106628045813E-3</v>
      </c>
      <c r="AV530" s="117">
        <v>2.2974773772228632E-3</v>
      </c>
      <c r="AW530" s="117">
        <v>5.2791511421448438E-3</v>
      </c>
      <c r="AX530" s="117">
        <v>3.6779867056543935E-4</v>
      </c>
      <c r="AY530" s="117">
        <v>1.6349946395215989E-2</v>
      </c>
      <c r="AZ530" s="117">
        <v>2.1414384466263629E-3</v>
      </c>
      <c r="BA530" s="117">
        <v>2.4258782033464476E-3</v>
      </c>
      <c r="BB530" s="117">
        <v>0</v>
      </c>
      <c r="BC530" s="24">
        <v>62</v>
      </c>
      <c r="BD530" s="29">
        <v>45</v>
      </c>
      <c r="BE530" s="30">
        <f t="shared" si="140"/>
        <v>1.0057840245242642</v>
      </c>
      <c r="BF530" s="30">
        <v>0.91874234381380149</v>
      </c>
      <c r="BG530" s="30">
        <f t="shared" si="141"/>
        <v>1.0853102394687635</v>
      </c>
      <c r="BH530" s="31">
        <f t="shared" si="142"/>
        <v>51.850264605081797</v>
      </c>
      <c r="BI530" s="32">
        <f t="shared" si="143"/>
        <v>2387.6825268312796</v>
      </c>
      <c r="BJ530" s="33">
        <f t="shared" si="144"/>
        <v>0.7695902715766153</v>
      </c>
      <c r="BK530" s="33">
        <f t="shared" si="145"/>
        <v>0.77404160058104954</v>
      </c>
      <c r="BL530" s="15"/>
    </row>
    <row r="531" spans="1:64" x14ac:dyDescent="0.3">
      <c r="A531" s="34" t="s">
        <v>35</v>
      </c>
      <c r="B531" s="106">
        <v>40633</v>
      </c>
      <c r="C531" s="15">
        <v>54840</v>
      </c>
      <c r="D531" s="118">
        <v>0.85</v>
      </c>
      <c r="E531" s="108">
        <v>0.85</v>
      </c>
      <c r="F531" s="119">
        <v>52.5</v>
      </c>
      <c r="G531" s="120">
        <v>52</v>
      </c>
      <c r="H531" s="120">
        <v>486</v>
      </c>
      <c r="I531" s="120">
        <v>81</v>
      </c>
      <c r="J531" s="120">
        <v>5840</v>
      </c>
      <c r="K531" s="120">
        <v>52</v>
      </c>
      <c r="L531" s="120">
        <v>463</v>
      </c>
      <c r="M531" s="120">
        <v>81</v>
      </c>
      <c r="N531" s="120">
        <v>5800</v>
      </c>
      <c r="O531" s="120">
        <v>82.5</v>
      </c>
      <c r="P531" s="120">
        <v>5840</v>
      </c>
      <c r="Q531" s="112" t="s">
        <v>23</v>
      </c>
      <c r="R531" s="111">
        <v>-1.5</v>
      </c>
      <c r="S531" s="113">
        <v>37644.533333333333</v>
      </c>
      <c r="T531" s="114">
        <v>18.161333333333332</v>
      </c>
      <c r="U531" s="114">
        <v>17.588333333333328</v>
      </c>
      <c r="V531" s="114">
        <v>121.36666666666673</v>
      </c>
      <c r="W531" s="114">
        <v>109.69999999999997</v>
      </c>
      <c r="X531" s="114">
        <v>11.666666666666663</v>
      </c>
      <c r="Y531" s="114">
        <v>2.2056666666666662</v>
      </c>
      <c r="Z531" s="114">
        <v>18.774999999999999</v>
      </c>
      <c r="AA531" s="114">
        <v>1.7659999999999999E-2</v>
      </c>
      <c r="AB531" s="114">
        <v>0.9771200000000001</v>
      </c>
      <c r="AC531" s="114">
        <v>7.113333333333334E-2</v>
      </c>
      <c r="AD531" s="114">
        <v>11.224439999999998</v>
      </c>
      <c r="AE531" s="114">
        <v>10.145466666666668</v>
      </c>
      <c r="AF531" s="115">
        <v>99.969930000000005</v>
      </c>
      <c r="AG531" s="116">
        <v>2.3908033333333329</v>
      </c>
      <c r="AH531" s="114">
        <v>4.4499666666666657</v>
      </c>
      <c r="AI531" s="114">
        <v>11.83120666666667</v>
      </c>
      <c r="AJ531" s="113">
        <v>3182</v>
      </c>
      <c r="AK531" s="117">
        <v>37.466981632648462</v>
      </c>
      <c r="AL531" s="117">
        <v>0.37772215051370667</v>
      </c>
      <c r="AM531" s="117">
        <v>8.7428131404722349E-3</v>
      </c>
      <c r="AN531" s="117">
        <v>8.441822541139779E-2</v>
      </c>
      <c r="AO531" s="117">
        <v>7.8783859715833418E-2</v>
      </c>
      <c r="AP531" s="117">
        <v>4.794633014853824E-2</v>
      </c>
      <c r="AQ531" s="117">
        <v>2.2078751422302298E-2</v>
      </c>
      <c r="AR531" s="117">
        <v>0.24061344016129579</v>
      </c>
      <c r="AS531" s="117">
        <v>4.982728791224367E-5</v>
      </c>
      <c r="AT531" s="117">
        <v>2.0059109204273385E-2</v>
      </c>
      <c r="AU531" s="117">
        <v>7.7474504519710926E-4</v>
      </c>
      <c r="AV531" s="117">
        <v>1.5835786621795321E-2</v>
      </c>
      <c r="AW531" s="117">
        <v>1.4393445187578171E-2</v>
      </c>
      <c r="AX531" s="117">
        <v>4.59497476636125E-4</v>
      </c>
      <c r="AY531" s="117">
        <v>3.2190697771072099E-2</v>
      </c>
      <c r="AZ531" s="117">
        <v>3.314475392341499E-3</v>
      </c>
      <c r="BA531" s="117">
        <v>1.6685610842741068E-2</v>
      </c>
      <c r="BB531" s="117">
        <v>0</v>
      </c>
      <c r="BC531" s="24">
        <v>63</v>
      </c>
      <c r="BD531" s="29">
        <v>46</v>
      </c>
      <c r="BE531" s="30">
        <f t="shared" si="140"/>
        <v>1.0077120326990188</v>
      </c>
      <c r="BF531" s="30">
        <v>0.91874234381380149</v>
      </c>
      <c r="BG531" s="30">
        <f t="shared" si="141"/>
        <v>1.0842715057984151</v>
      </c>
      <c r="BH531" s="31">
        <f t="shared" si="142"/>
        <v>82.183706926839861</v>
      </c>
      <c r="BI531" s="32">
        <f t="shared" si="143"/>
        <v>6332.1455938627441</v>
      </c>
      <c r="BJ531" s="33">
        <f t="shared" si="144"/>
        <v>0.95300166105476702</v>
      </c>
      <c r="BK531" s="33">
        <f t="shared" si="145"/>
        <v>0.96035124102704061</v>
      </c>
      <c r="BL531" s="15"/>
    </row>
    <row r="532" spans="1:64" x14ac:dyDescent="0.3">
      <c r="A532" s="14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</row>
    <row r="533" spans="1:64" x14ac:dyDescent="0.3">
      <c r="A533" s="14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</row>
  </sheetData>
  <autoFilter ref="Q1:Q533"/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README</vt:lpstr>
      <vt:lpstr>TestPointData</vt:lpstr>
    </vt:vector>
  </TitlesOfParts>
  <Company>HPES ACES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Changlie Wey</dc:creator>
  <cp:lastModifiedBy>egarguli</cp:lastModifiedBy>
  <dcterms:created xsi:type="dcterms:W3CDTF">2016-06-24T15:01:28Z</dcterms:created>
  <dcterms:modified xsi:type="dcterms:W3CDTF">2016-07-21T14:37:29Z</dcterms:modified>
</cp:coreProperties>
</file>